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Fitness\"/>
    </mc:Choice>
  </mc:AlternateContent>
  <bookViews>
    <workbookView xWindow="0" yWindow="0" windowWidth="11160" windowHeight="6870" activeTab="2"/>
  </bookViews>
  <sheets>
    <sheet name="Dashboard" sheetId="7" r:id="rId1"/>
    <sheet name="Control" sheetId="4" r:id="rId2"/>
    <sheet name="Data" sheetId="3" r:id="rId3"/>
    <sheet name="Pivots" sheetId="6" r:id="rId4"/>
  </sheets>
  <calcPr calcId="162913"/>
  <pivotCaches>
    <pivotCache cacheId="5" r:id="rId5"/>
    <pivotCache cacheId="9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12" i="3"/>
  <c r="B13" i="3"/>
  <c r="B14" i="3"/>
  <c r="B15" i="3"/>
  <c r="B16" i="3"/>
  <c r="N11" i="3"/>
  <c r="N12" i="3"/>
  <c r="N13" i="3"/>
  <c r="N14" i="3"/>
  <c r="N15" i="3"/>
  <c r="N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B34" i="3"/>
  <c r="B35" i="3"/>
  <c r="B36" i="3"/>
  <c r="B37" i="3"/>
  <c r="B38" i="3"/>
  <c r="B39" i="3"/>
  <c r="B40" i="3"/>
  <c r="B41" i="3"/>
  <c r="N34" i="3"/>
  <c r="N35" i="3"/>
  <c r="N36" i="3"/>
  <c r="N37" i="3"/>
  <c r="N38" i="3"/>
  <c r="N39" i="3"/>
  <c r="N40" i="3"/>
  <c r="N41" i="3"/>
  <c r="B42" i="3"/>
  <c r="B43" i="3"/>
  <c r="B44" i="3"/>
  <c r="B45" i="3"/>
  <c r="B46" i="3"/>
  <c r="B47" i="3"/>
  <c r="B48" i="3"/>
  <c r="B49" i="3"/>
  <c r="N42" i="3"/>
  <c r="N43" i="3"/>
  <c r="N44" i="3"/>
  <c r="N45" i="3"/>
  <c r="N46" i="3"/>
  <c r="N47" i="3"/>
  <c r="N48" i="3"/>
  <c r="N49" i="3"/>
  <c r="B51" i="3"/>
  <c r="N51" i="3"/>
  <c r="B52" i="3"/>
  <c r="N52" i="3"/>
  <c r="B53" i="3"/>
  <c r="N53" i="3"/>
  <c r="B54" i="3"/>
  <c r="N54" i="3"/>
  <c r="B55" i="3"/>
  <c r="N55" i="3"/>
  <c r="B56" i="3"/>
  <c r="N56" i="3"/>
  <c r="B7" i="4"/>
  <c r="B8" i="4" s="1"/>
  <c r="B9" i="4" s="1"/>
  <c r="B10" i="4" s="1"/>
  <c r="B11" i="4" s="1"/>
  <c r="B12" i="4" s="1"/>
  <c r="B13" i="4" s="1"/>
  <c r="N50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B14" i="4" l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l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76" i="3"/>
  <c r="B92" i="3"/>
  <c r="B104" i="3"/>
  <c r="B108" i="3"/>
  <c r="B120" i="3"/>
  <c r="B71" i="3"/>
  <c r="B107" i="3"/>
  <c r="B119" i="3"/>
  <c r="B69" i="3"/>
  <c r="B73" i="3"/>
  <c r="B85" i="3"/>
  <c r="B89" i="3"/>
  <c r="B101" i="3"/>
  <c r="B105" i="3"/>
  <c r="B117" i="3"/>
  <c r="B121" i="3"/>
  <c r="B87" i="3"/>
  <c r="B103" i="3"/>
  <c r="B70" i="3"/>
  <c r="B82" i="3"/>
  <c r="B86" i="3"/>
  <c r="B98" i="3"/>
  <c r="B102" i="3"/>
  <c r="B114" i="3"/>
  <c r="B118" i="3"/>
  <c r="B79" i="3"/>
  <c r="B91" i="3"/>
  <c r="B123" i="3"/>
  <c r="B36" i="4" l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0" i="3"/>
  <c r="B138" i="3"/>
  <c r="B142" i="3"/>
  <c r="B146" i="3"/>
  <c r="B150" i="3"/>
  <c r="B154" i="3"/>
  <c r="B158" i="3"/>
  <c r="B162" i="3"/>
  <c r="B166" i="3"/>
  <c r="B170" i="3"/>
  <c r="B174" i="3"/>
  <c r="B178" i="3"/>
  <c r="B182" i="3"/>
  <c r="B186" i="3"/>
  <c r="B190" i="3"/>
  <c r="B194" i="3"/>
  <c r="B198" i="3"/>
  <c r="B202" i="3"/>
  <c r="B206" i="3"/>
  <c r="B210" i="3"/>
  <c r="B218" i="3"/>
  <c r="B226" i="3"/>
  <c r="B234" i="3"/>
  <c r="B242" i="3"/>
  <c r="B250" i="3"/>
  <c r="B258" i="3"/>
  <c r="B266" i="3"/>
  <c r="B274" i="3"/>
  <c r="B282" i="3"/>
  <c r="B290" i="3"/>
  <c r="B298" i="3"/>
  <c r="B306" i="3"/>
  <c r="B314" i="3"/>
  <c r="B322" i="3"/>
  <c r="B330" i="3"/>
  <c r="B338" i="3"/>
  <c r="B346" i="3"/>
  <c r="B354" i="3"/>
  <c r="B362" i="3"/>
  <c r="B370" i="3"/>
  <c r="B133" i="3"/>
  <c r="B125" i="3"/>
  <c r="B129" i="3"/>
  <c r="B60" i="3"/>
  <c r="B64" i="3"/>
  <c r="B62" i="3"/>
  <c r="B141" i="3"/>
  <c r="B153" i="3"/>
  <c r="B161" i="3"/>
  <c r="B173" i="3"/>
  <c r="B185" i="3"/>
  <c r="B201" i="3"/>
  <c r="B213" i="3"/>
  <c r="B237" i="3"/>
  <c r="B261" i="3"/>
  <c r="B285" i="3"/>
  <c r="B309" i="3"/>
  <c r="B333" i="3"/>
  <c r="B57" i="3"/>
  <c r="B139" i="3"/>
  <c r="B143" i="3"/>
  <c r="B147" i="3"/>
  <c r="B151" i="3"/>
  <c r="B155" i="3"/>
  <c r="B159" i="3"/>
  <c r="B163" i="3"/>
  <c r="B167" i="3"/>
  <c r="B171" i="3"/>
  <c r="B175" i="3"/>
  <c r="B179" i="3"/>
  <c r="B183" i="3"/>
  <c r="B187" i="3"/>
  <c r="B191" i="3"/>
  <c r="B195" i="3"/>
  <c r="B199" i="3"/>
  <c r="B203" i="3"/>
  <c r="B207" i="3"/>
  <c r="B211" i="3"/>
  <c r="B215" i="3"/>
  <c r="B223" i="3"/>
  <c r="B231" i="3"/>
  <c r="B239" i="3"/>
  <c r="B247" i="3"/>
  <c r="B255" i="3"/>
  <c r="B263" i="3"/>
  <c r="B271" i="3"/>
  <c r="B279" i="3"/>
  <c r="B287" i="3"/>
  <c r="B295" i="3"/>
  <c r="B303" i="3"/>
  <c r="B311" i="3"/>
  <c r="B319" i="3"/>
  <c r="B327" i="3"/>
  <c r="B335" i="3"/>
  <c r="B343" i="3"/>
  <c r="B351" i="3"/>
  <c r="B359" i="3"/>
  <c r="B367" i="3"/>
  <c r="B375" i="3"/>
  <c r="B134" i="3"/>
  <c r="B126" i="3"/>
  <c r="B130" i="3"/>
  <c r="B61" i="3"/>
  <c r="B65" i="3"/>
  <c r="B66" i="3"/>
  <c r="B145" i="3"/>
  <c r="B157" i="3"/>
  <c r="B165" i="3"/>
  <c r="B177" i="3"/>
  <c r="B189" i="3"/>
  <c r="B197" i="3"/>
  <c r="B209" i="3"/>
  <c r="B221" i="3"/>
  <c r="B245" i="3"/>
  <c r="B269" i="3"/>
  <c r="B293" i="3"/>
  <c r="B317" i="3"/>
  <c r="B341" i="3"/>
  <c r="B58" i="3"/>
  <c r="B140" i="3"/>
  <c r="B144" i="3"/>
  <c r="B148" i="3"/>
  <c r="B152" i="3"/>
  <c r="B156" i="3"/>
  <c r="B160" i="3"/>
  <c r="B164" i="3"/>
  <c r="B168" i="3"/>
  <c r="B172" i="3"/>
  <c r="B176" i="3"/>
  <c r="B180" i="3"/>
  <c r="B184" i="3"/>
  <c r="B188" i="3"/>
  <c r="B192" i="3"/>
  <c r="B196" i="3"/>
  <c r="B200" i="3"/>
  <c r="B204" i="3"/>
  <c r="B208" i="3"/>
  <c r="B212" i="3"/>
  <c r="B216" i="3"/>
  <c r="B220" i="3"/>
  <c r="B224" i="3"/>
  <c r="B228" i="3"/>
  <c r="B232" i="3"/>
  <c r="B236" i="3"/>
  <c r="B240" i="3"/>
  <c r="B244" i="3"/>
  <c r="B248" i="3"/>
  <c r="B252" i="3"/>
  <c r="B256" i="3"/>
  <c r="B260" i="3"/>
  <c r="B264" i="3"/>
  <c r="B268" i="3"/>
  <c r="B272" i="3"/>
  <c r="B276" i="3"/>
  <c r="B280" i="3"/>
  <c r="B284" i="3"/>
  <c r="B288" i="3"/>
  <c r="B292" i="3"/>
  <c r="B296" i="3"/>
  <c r="B300" i="3"/>
  <c r="B304" i="3"/>
  <c r="B308" i="3"/>
  <c r="B312" i="3"/>
  <c r="B316" i="3"/>
  <c r="B320" i="3"/>
  <c r="B324" i="3"/>
  <c r="B328" i="3"/>
  <c r="B332" i="3"/>
  <c r="B336" i="3"/>
  <c r="B340" i="3"/>
  <c r="B344" i="3"/>
  <c r="B348" i="3"/>
  <c r="B352" i="3"/>
  <c r="B356" i="3"/>
  <c r="B360" i="3"/>
  <c r="B364" i="3"/>
  <c r="B368" i="3"/>
  <c r="B372" i="3"/>
  <c r="B137" i="3"/>
  <c r="B135" i="3"/>
  <c r="B127" i="3"/>
  <c r="B131" i="3"/>
  <c r="B59" i="3"/>
  <c r="B149" i="3"/>
  <c r="B169" i="3"/>
  <c r="B181" i="3"/>
  <c r="B193" i="3"/>
  <c r="B205" i="3"/>
  <c r="B217" i="3"/>
  <c r="B229" i="3"/>
  <c r="B241" i="3"/>
  <c r="B253" i="3"/>
  <c r="B265" i="3"/>
  <c r="B277" i="3"/>
  <c r="B289" i="3"/>
  <c r="B301" i="3"/>
  <c r="B313" i="3"/>
  <c r="B325" i="3"/>
  <c r="B337" i="3"/>
  <c r="B349" i="3"/>
  <c r="B353" i="3"/>
  <c r="B369" i="3"/>
  <c r="B128" i="3"/>
  <c r="B63" i="3"/>
  <c r="B365" i="3"/>
  <c r="B357" i="3"/>
  <c r="B373" i="3"/>
  <c r="B124" i="3"/>
  <c r="B132" i="3"/>
  <c r="B361" i="3"/>
  <c r="B136" i="3"/>
  <c r="B111" i="3"/>
  <c r="B67" i="3"/>
  <c r="B110" i="3"/>
  <c r="B94" i="3"/>
  <c r="B78" i="3"/>
  <c r="B75" i="3"/>
  <c r="B113" i="3"/>
  <c r="B97" i="3"/>
  <c r="B81" i="3"/>
  <c r="B95" i="3"/>
  <c r="B116" i="3"/>
  <c r="B100" i="3"/>
  <c r="B84" i="3"/>
  <c r="B68" i="3"/>
  <c r="B88" i="3"/>
  <c r="B72" i="3"/>
  <c r="B99" i="3"/>
  <c r="B122" i="3"/>
  <c r="B106" i="3"/>
  <c r="B90" i="3"/>
  <c r="B74" i="3"/>
  <c r="B115" i="3"/>
  <c r="B109" i="3"/>
  <c r="B93" i="3"/>
  <c r="B77" i="3"/>
  <c r="B83" i="3"/>
  <c r="B112" i="3"/>
  <c r="B96" i="3"/>
  <c r="B80" i="3"/>
  <c r="B305" i="3" l="1"/>
  <c r="B257" i="3"/>
  <c r="B363" i="3"/>
  <c r="B347" i="3"/>
  <c r="B331" i="3"/>
  <c r="B315" i="3"/>
  <c r="B299" i="3"/>
  <c r="B283" i="3"/>
  <c r="B267" i="3"/>
  <c r="B251" i="3"/>
  <c r="B235" i="3"/>
  <c r="B219" i="3"/>
  <c r="B321" i="3"/>
  <c r="B273" i="3"/>
  <c r="B225" i="3"/>
  <c r="B366" i="3"/>
  <c r="B350" i="3"/>
  <c r="B334" i="3"/>
  <c r="B318" i="3"/>
  <c r="B302" i="3"/>
  <c r="B286" i="3"/>
  <c r="B270" i="3"/>
  <c r="B254" i="3"/>
  <c r="B238" i="3"/>
  <c r="B222" i="3"/>
  <c r="B329" i="3"/>
  <c r="B281" i="3"/>
  <c r="B233" i="3"/>
  <c r="B371" i="3"/>
  <c r="B355" i="3"/>
  <c r="B339" i="3"/>
  <c r="B323" i="3"/>
  <c r="B307" i="3"/>
  <c r="B291" i="3"/>
  <c r="B275" i="3"/>
  <c r="B259" i="3"/>
  <c r="B243" i="3"/>
  <c r="B227" i="3"/>
  <c r="B345" i="3"/>
  <c r="B297" i="3"/>
  <c r="B249" i="3"/>
  <c r="B374" i="3"/>
  <c r="B358" i="3"/>
  <c r="B342" i="3"/>
  <c r="B326" i="3"/>
  <c r="B310" i="3"/>
  <c r="B294" i="3"/>
  <c r="B278" i="3"/>
  <c r="B262" i="3"/>
  <c r="B246" i="3"/>
  <c r="B230" i="3"/>
  <c r="B214" i="3"/>
  <c r="G7" i="4" s="1"/>
  <c r="G12" i="4" l="1"/>
  <c r="G22" i="4"/>
  <c r="G39" i="4"/>
  <c r="G6" i="4"/>
  <c r="G37" i="4"/>
  <c r="G36" i="4"/>
  <c r="G34" i="4"/>
  <c r="G47" i="4"/>
  <c r="I47" i="4" s="1"/>
  <c r="G54" i="4"/>
  <c r="G10" i="4"/>
  <c r="G55" i="4"/>
  <c r="G16" i="4"/>
  <c r="G14" i="4"/>
  <c r="G27" i="4"/>
  <c r="G40" i="4"/>
  <c r="G35" i="4"/>
  <c r="G52" i="4"/>
  <c r="G50" i="4"/>
  <c r="G33" i="4"/>
  <c r="G29" i="4"/>
  <c r="G56" i="4"/>
  <c r="G41" i="4"/>
  <c r="G25" i="4"/>
  <c r="G11" i="4"/>
  <c r="G17" i="4"/>
  <c r="G28" i="4"/>
  <c r="G26" i="4"/>
  <c r="G57" i="4"/>
  <c r="G53" i="4"/>
  <c r="G45" i="4"/>
  <c r="G32" i="4"/>
  <c r="G30" i="4"/>
  <c r="I30" i="4" s="1"/>
  <c r="G49" i="4"/>
  <c r="G15" i="4"/>
  <c r="G43" i="4"/>
  <c r="N6" i="4"/>
  <c r="G24" i="4"/>
  <c r="G19" i="4"/>
  <c r="G44" i="4"/>
  <c r="G42" i="4"/>
  <c r="G23" i="4"/>
  <c r="G8" i="4"/>
  <c r="G51" i="4"/>
  <c r="G48" i="4"/>
  <c r="G46" i="4"/>
  <c r="G21" i="4"/>
  <c r="G13" i="4"/>
  <c r="G38" i="4"/>
  <c r="G20" i="4"/>
  <c r="G18" i="4"/>
  <c r="G31" i="4"/>
  <c r="G9" i="4"/>
  <c r="O6" i="4"/>
  <c r="T6" i="4"/>
  <c r="U6" i="4"/>
  <c r="P6" i="4"/>
  <c r="K6" i="4"/>
  <c r="V6" i="4"/>
  <c r="H23" i="4"/>
  <c r="L6" i="4"/>
  <c r="T7" i="4"/>
  <c r="E6" i="4"/>
  <c r="F6" i="4" s="1"/>
  <c r="H6" i="4"/>
  <c r="C6" i="4"/>
  <c r="D6" i="4" s="1"/>
  <c r="J6" i="4"/>
  <c r="O7" i="4"/>
  <c r="J8" i="4"/>
  <c r="P8" i="4"/>
  <c r="P7" i="4"/>
  <c r="K7" i="4"/>
  <c r="V7" i="4"/>
  <c r="U7" i="4"/>
  <c r="N41" i="4"/>
  <c r="O8" i="4"/>
  <c r="L7" i="4"/>
  <c r="N7" i="4"/>
  <c r="E7" i="4"/>
  <c r="F7" i="4" s="1"/>
  <c r="H7" i="4"/>
  <c r="C7" i="4"/>
  <c r="J7" i="4"/>
  <c r="E8" i="4"/>
  <c r="F8" i="4" s="1"/>
  <c r="C49" i="4"/>
  <c r="V18" i="4"/>
  <c r="L8" i="4"/>
  <c r="K8" i="4"/>
  <c r="V8" i="4"/>
  <c r="E9" i="4"/>
  <c r="H8" i="4"/>
  <c r="N8" i="4"/>
  <c r="C20" i="4"/>
  <c r="T8" i="4"/>
  <c r="U8" i="4"/>
  <c r="C8" i="4"/>
  <c r="D8" i="4" s="1"/>
  <c r="C9" i="4"/>
  <c r="D9" i="4" s="1"/>
  <c r="T9" i="4"/>
  <c r="O13" i="4"/>
  <c r="P53" i="4"/>
  <c r="N54" i="4"/>
  <c r="T29" i="4"/>
  <c r="O9" i="4"/>
  <c r="V10" i="4"/>
  <c r="P10" i="4"/>
  <c r="L9" i="4"/>
  <c r="K9" i="4"/>
  <c r="N9" i="4"/>
  <c r="U9" i="4"/>
  <c r="L38" i="4"/>
  <c r="P9" i="4"/>
  <c r="V9" i="4"/>
  <c r="N43" i="4"/>
  <c r="C43" i="4"/>
  <c r="O32" i="4"/>
  <c r="N34" i="4"/>
  <c r="O36" i="4"/>
  <c r="C19" i="4"/>
  <c r="O33" i="4"/>
  <c r="N15" i="4"/>
  <c r="E55" i="4"/>
  <c r="H9" i="4"/>
  <c r="J9" i="4"/>
  <c r="O10" i="4"/>
  <c r="E10" i="4"/>
  <c r="F10" i="4" s="1"/>
  <c r="J37" i="4"/>
  <c r="K52" i="4"/>
  <c r="E56" i="4"/>
  <c r="J34" i="4"/>
  <c r="K30" i="4"/>
  <c r="C36" i="4"/>
  <c r="L53" i="4"/>
  <c r="O27" i="4"/>
  <c r="H16" i="4"/>
  <c r="T23" i="4"/>
  <c r="L10" i="4"/>
  <c r="K10" i="4"/>
  <c r="N44" i="4"/>
  <c r="J36" i="4"/>
  <c r="C14" i="4"/>
  <c r="L44" i="4"/>
  <c r="N39" i="4"/>
  <c r="E42" i="4"/>
  <c r="K43" i="4"/>
  <c r="P31" i="4"/>
  <c r="J11" i="4"/>
  <c r="T11" i="4"/>
  <c r="H10" i="4"/>
  <c r="N10" i="4"/>
  <c r="J29" i="4"/>
  <c r="C41" i="4"/>
  <c r="U44" i="4"/>
  <c r="T10" i="4"/>
  <c r="U10" i="4"/>
  <c r="C10" i="4"/>
  <c r="D10" i="4" s="1"/>
  <c r="J10" i="4"/>
  <c r="U11" i="4"/>
  <c r="L31" i="4"/>
  <c r="O44" i="4"/>
  <c r="L32" i="4"/>
  <c r="O43" i="4"/>
  <c r="L13" i="4"/>
  <c r="J31" i="4"/>
  <c r="N50" i="4"/>
  <c r="J28" i="4"/>
  <c r="E43" i="4"/>
  <c r="C57" i="4"/>
  <c r="C30" i="4"/>
  <c r="C35" i="4"/>
  <c r="E25" i="4"/>
  <c r="J18" i="4"/>
  <c r="L28" i="4"/>
  <c r="P21" i="4"/>
  <c r="J49" i="4"/>
  <c r="K14" i="4"/>
  <c r="P52" i="4"/>
  <c r="H13" i="4"/>
  <c r="H54" i="4"/>
  <c r="E51" i="4"/>
  <c r="C46" i="4"/>
  <c r="P35" i="4"/>
  <c r="P39" i="4"/>
  <c r="N37" i="4"/>
  <c r="L24" i="4"/>
  <c r="L55" i="4"/>
  <c r="K54" i="4"/>
  <c r="N25" i="4"/>
  <c r="N22" i="4"/>
  <c r="H25" i="4"/>
  <c r="K38" i="4"/>
  <c r="P30" i="4"/>
  <c r="O41" i="4"/>
  <c r="T53" i="4"/>
  <c r="T20" i="4"/>
  <c r="P11" i="4"/>
  <c r="K11" i="4"/>
  <c r="V11" i="4"/>
  <c r="O11" i="4"/>
  <c r="O37" i="4"/>
  <c r="P24" i="4"/>
  <c r="K18" i="4"/>
  <c r="O38" i="4"/>
  <c r="K51" i="4"/>
  <c r="P22" i="4"/>
  <c r="L33" i="4"/>
  <c r="P43" i="4"/>
  <c r="K37" i="4"/>
  <c r="J48" i="4"/>
  <c r="C44" i="4"/>
  <c r="E53" i="4"/>
  <c r="E23" i="4"/>
  <c r="H32" i="4"/>
  <c r="H28" i="4"/>
  <c r="K47" i="4"/>
  <c r="N40" i="4"/>
  <c r="O50" i="4"/>
  <c r="J33" i="4"/>
  <c r="L27" i="4"/>
  <c r="P36" i="4"/>
  <c r="H51" i="4"/>
  <c r="E44" i="4"/>
  <c r="F44" i="4" s="1"/>
  <c r="C55" i="4"/>
  <c r="K45" i="4"/>
  <c r="J24" i="4"/>
  <c r="L30" i="4"/>
  <c r="P18" i="4"/>
  <c r="P49" i="4"/>
  <c r="N35" i="4"/>
  <c r="P29" i="4"/>
  <c r="K16" i="4"/>
  <c r="E38" i="4"/>
  <c r="F39" i="4" s="1"/>
  <c r="H14" i="4"/>
  <c r="J56" i="4"/>
  <c r="N46" i="4"/>
  <c r="C56" i="4"/>
  <c r="D57" i="4" s="1"/>
  <c r="T44" i="4"/>
  <c r="U55" i="4"/>
  <c r="L11" i="4"/>
  <c r="N11" i="4"/>
  <c r="O17" i="4"/>
  <c r="P56" i="4"/>
  <c r="K50" i="4"/>
  <c r="P57" i="4"/>
  <c r="J38" i="4"/>
  <c r="P42" i="4"/>
  <c r="K32" i="4"/>
  <c r="L46" i="4"/>
  <c r="P55" i="4"/>
  <c r="E54" i="4"/>
  <c r="F55" i="4" s="1"/>
  <c r="E36" i="4"/>
  <c r="H55" i="4"/>
  <c r="I55" i="4" s="1"/>
  <c r="H26" i="4"/>
  <c r="E18" i="4"/>
  <c r="E14" i="4"/>
  <c r="K15" i="4"/>
  <c r="N24" i="4"/>
  <c r="O34" i="4"/>
  <c r="K46" i="4"/>
  <c r="N55" i="4"/>
  <c r="P20" i="4"/>
  <c r="E41" i="4"/>
  <c r="C52" i="4"/>
  <c r="C39" i="4"/>
  <c r="K25" i="4"/>
  <c r="L50" i="4"/>
  <c r="J27" i="4"/>
  <c r="O20" i="4"/>
  <c r="O30" i="4"/>
  <c r="P16" i="4"/>
  <c r="K23" i="4"/>
  <c r="O16" i="4"/>
  <c r="H49" i="4"/>
  <c r="E32" i="4"/>
  <c r="H47" i="4"/>
  <c r="J21" i="4"/>
  <c r="C51" i="4"/>
  <c r="T34" i="4"/>
  <c r="E11" i="4"/>
  <c r="F11" i="4" s="1"/>
  <c r="H11" i="4"/>
  <c r="C11" i="4"/>
  <c r="I25" i="4"/>
  <c r="V17" i="4"/>
  <c r="U36" i="4"/>
  <c r="T55" i="4"/>
  <c r="U24" i="4"/>
  <c r="T43" i="4"/>
  <c r="V57" i="4"/>
  <c r="T31" i="4"/>
  <c r="V29" i="4"/>
  <c r="U48" i="4"/>
  <c r="T42" i="4"/>
  <c r="U23" i="4"/>
  <c r="T49" i="4"/>
  <c r="U30" i="4"/>
  <c r="T52" i="4"/>
  <c r="U33" i="4"/>
  <c r="T54" i="4"/>
  <c r="U35" i="4"/>
  <c r="V16" i="4"/>
  <c r="U42" i="4"/>
  <c r="V23" i="4"/>
  <c r="U45" i="4"/>
  <c r="V26" i="4"/>
  <c r="U47" i="4"/>
  <c r="V28" i="4"/>
  <c r="U54" i="4"/>
  <c r="V35" i="4"/>
  <c r="U57" i="4"/>
  <c r="V38" i="4"/>
  <c r="T14" i="4"/>
  <c r="V40" i="4"/>
  <c r="T21" i="4"/>
  <c r="V47" i="4"/>
  <c r="T24" i="4"/>
  <c r="V50" i="4"/>
  <c r="N26" i="4"/>
  <c r="E48" i="4"/>
  <c r="H53" i="4"/>
  <c r="C27" i="4"/>
  <c r="C24" i="4"/>
  <c r="N31" i="4"/>
  <c r="L20" i="4"/>
  <c r="E35" i="4"/>
  <c r="H56" i="4"/>
  <c r="K21" i="4"/>
  <c r="P14" i="4"/>
  <c r="L19" i="4"/>
  <c r="E24" i="4"/>
  <c r="H31" i="4"/>
  <c r="E31" i="4"/>
  <c r="H46" i="4"/>
  <c r="C42" i="4"/>
  <c r="P27" i="4"/>
  <c r="K39" i="4"/>
  <c r="P40" i="4"/>
  <c r="O54" i="4"/>
  <c r="O52" i="4"/>
  <c r="L25" i="4"/>
  <c r="J19" i="4"/>
  <c r="N42" i="4"/>
  <c r="L47" i="4"/>
  <c r="N28" i="4"/>
  <c r="V33" i="4"/>
  <c r="U52" i="4"/>
  <c r="V21" i="4"/>
  <c r="U40" i="4"/>
  <c r="T56" i="4"/>
  <c r="U28" i="4"/>
  <c r="T47" i="4"/>
  <c r="V45" i="4"/>
  <c r="T19" i="4"/>
  <c r="T26" i="4"/>
  <c r="V52" i="4"/>
  <c r="T33" i="4"/>
  <c r="U14" i="4"/>
  <c r="T36" i="4"/>
  <c r="U17" i="4"/>
  <c r="T38" i="4"/>
  <c r="U19" i="4"/>
  <c r="T45" i="4"/>
  <c r="U26" i="4"/>
  <c r="T48" i="4"/>
  <c r="U29" i="4"/>
  <c r="T50" i="4"/>
  <c r="U31" i="4"/>
  <c r="T57" i="4"/>
  <c r="U38" i="4"/>
  <c r="V19" i="4"/>
  <c r="U41" i="4"/>
  <c r="V22" i="4"/>
  <c r="U43" i="4"/>
  <c r="V24" i="4"/>
  <c r="U50" i="4"/>
  <c r="V31" i="4"/>
  <c r="U53" i="4"/>
  <c r="V34" i="4"/>
  <c r="H15" i="4"/>
  <c r="E34" i="4"/>
  <c r="N38" i="4"/>
  <c r="H43" i="4"/>
  <c r="H18" i="4"/>
  <c r="I18" i="4" s="1"/>
  <c r="J55" i="4"/>
  <c r="L29" i="4"/>
  <c r="E49" i="4"/>
  <c r="C50" i="4"/>
  <c r="L14" i="4"/>
  <c r="J26" i="4"/>
  <c r="O25" i="4"/>
  <c r="C26" i="4"/>
  <c r="C25" i="4"/>
  <c r="C22" i="4"/>
  <c r="C40" i="4"/>
  <c r="K41" i="4"/>
  <c r="K28" i="4"/>
  <c r="P45" i="4"/>
  <c r="L15" i="4"/>
  <c r="L16" i="4"/>
  <c r="O55" i="4"/>
  <c r="L45" i="4"/>
  <c r="O40" i="4"/>
  <c r="L34" i="4"/>
  <c r="K34" i="4"/>
  <c r="L48" i="4"/>
  <c r="N29" i="4"/>
  <c r="C15" i="4"/>
  <c r="D15" i="4" s="1"/>
  <c r="C28" i="4"/>
  <c r="H22" i="4"/>
  <c r="C53" i="4"/>
  <c r="E50" i="4"/>
  <c r="K13" i="4"/>
  <c r="O19" i="4"/>
  <c r="P44" i="4"/>
  <c r="V12" i="4"/>
  <c r="O26" i="4"/>
  <c r="U20" i="4"/>
  <c r="T39" i="4"/>
  <c r="V53" i="4"/>
  <c r="T27" i="4"/>
  <c r="V41" i="4"/>
  <c r="T15" i="4"/>
  <c r="V13" i="4"/>
  <c r="U32" i="4"/>
  <c r="V14" i="4"/>
  <c r="U39" i="4"/>
  <c r="V20" i="4"/>
  <c r="U46" i="4"/>
  <c r="V27" i="4"/>
  <c r="U49" i="4"/>
  <c r="V30" i="4"/>
  <c r="U51" i="4"/>
  <c r="V32" i="4"/>
  <c r="T13" i="4"/>
  <c r="V39" i="4"/>
  <c r="T16" i="4"/>
  <c r="V42" i="4"/>
  <c r="T18" i="4"/>
  <c r="V44" i="4"/>
  <c r="T25" i="4"/>
  <c r="V51" i="4"/>
  <c r="T28" i="4"/>
  <c r="V54" i="4"/>
  <c r="T30" i="4"/>
  <c r="V56" i="4"/>
  <c r="T37" i="4"/>
  <c r="U18" i="4"/>
  <c r="T40" i="4"/>
  <c r="U21" i="4"/>
  <c r="J20" i="4"/>
  <c r="E15" i="4"/>
  <c r="H29" i="4"/>
  <c r="E33" i="4"/>
  <c r="J40" i="4"/>
  <c r="E46" i="4"/>
  <c r="J23" i="4"/>
  <c r="C33" i="4"/>
  <c r="H37" i="4"/>
  <c r="P19" i="4"/>
  <c r="N57" i="4"/>
  <c r="J57" i="4"/>
  <c r="E21" i="4"/>
  <c r="E17" i="4"/>
  <c r="H34" i="4"/>
  <c r="E45" i="4"/>
  <c r="H44" i="4"/>
  <c r="N18" i="4"/>
  <c r="O39" i="4"/>
  <c r="O21" i="4"/>
  <c r="O22" i="4"/>
  <c r="J54" i="4"/>
  <c r="N49" i="4"/>
  <c r="K44" i="4"/>
  <c r="K33" i="4"/>
  <c r="N27" i="4"/>
  <c r="P41" i="4"/>
  <c r="O35" i="4"/>
  <c r="P47" i="4"/>
  <c r="C21" i="4"/>
  <c r="D21" i="4" s="1"/>
  <c r="H24" i="4"/>
  <c r="I24" i="4" s="1"/>
  <c r="H33" i="4"/>
  <c r="H57" i="4"/>
  <c r="L22" i="4"/>
  <c r="L49" i="4"/>
  <c r="P13" i="4"/>
  <c r="C13" i="4"/>
  <c r="O12" i="4"/>
  <c r="V37" i="4"/>
  <c r="T51" i="4"/>
  <c r="V36" i="4"/>
  <c r="V46" i="4"/>
  <c r="V55" i="4"/>
  <c r="U15" i="4"/>
  <c r="U25" i="4"/>
  <c r="U34" i="4"/>
  <c r="P38" i="4"/>
  <c r="C45" i="4"/>
  <c r="K57" i="4"/>
  <c r="H50" i="4"/>
  <c r="J32" i="4"/>
  <c r="K35" i="4"/>
  <c r="O53" i="4"/>
  <c r="J39" i="4"/>
  <c r="H19" i="4"/>
  <c r="E52" i="4"/>
  <c r="F52" i="4" s="1"/>
  <c r="J47" i="4"/>
  <c r="E22" i="4"/>
  <c r="H27" i="4"/>
  <c r="E16" i="4"/>
  <c r="E27" i="4"/>
  <c r="H48" i="4"/>
  <c r="H42" i="4"/>
  <c r="E47" i="4"/>
  <c r="C38" i="4"/>
  <c r="K29" i="4"/>
  <c r="J52" i="4"/>
  <c r="J35" i="4"/>
  <c r="L41" i="4"/>
  <c r="P46" i="4"/>
  <c r="O48" i="4"/>
  <c r="L36" i="4"/>
  <c r="O42" i="4"/>
  <c r="K22" i="4"/>
  <c r="P28" i="4"/>
  <c r="P32" i="4"/>
  <c r="N51" i="4"/>
  <c r="K26" i="4"/>
  <c r="J45" i="4"/>
  <c r="O46" i="4"/>
  <c r="N20" i="4"/>
  <c r="L40" i="4"/>
  <c r="J14" i="4"/>
  <c r="O15" i="4"/>
  <c r="P34" i="4"/>
  <c r="N53" i="4"/>
  <c r="K24" i="4"/>
  <c r="S24" i="4" s="1"/>
  <c r="J43" i="4"/>
  <c r="K49" i="4"/>
  <c r="T12" i="4"/>
  <c r="C16" i="4"/>
  <c r="U56" i="4"/>
  <c r="U16" i="4"/>
  <c r="T17" i="4"/>
  <c r="T22" i="4"/>
  <c r="T32" i="4"/>
  <c r="T41" i="4"/>
  <c r="T46" i="4"/>
  <c r="V15" i="4"/>
  <c r="H20" i="4"/>
  <c r="O57" i="4"/>
  <c r="K48" i="4"/>
  <c r="E20" i="4"/>
  <c r="N33" i="4"/>
  <c r="P54" i="4"/>
  <c r="J53" i="4"/>
  <c r="H35" i="4"/>
  <c r="C31" i="4"/>
  <c r="E39" i="4"/>
  <c r="N13" i="4"/>
  <c r="E29" i="4"/>
  <c r="E30" i="4"/>
  <c r="F31" i="4" s="1"/>
  <c r="C23" i="4"/>
  <c r="C34" i="4"/>
  <c r="H39" i="4"/>
  <c r="E40" i="4"/>
  <c r="C47" i="4"/>
  <c r="D47" i="4" s="1"/>
  <c r="P23" i="4"/>
  <c r="K53" i="4"/>
  <c r="K17" i="4"/>
  <c r="J15" i="4"/>
  <c r="L17" i="4"/>
  <c r="P26" i="4"/>
  <c r="J42" i="4"/>
  <c r="N48" i="4"/>
  <c r="O56" i="4"/>
  <c r="L35" i="4"/>
  <c r="O29" i="4"/>
  <c r="P48" i="4"/>
  <c r="L23" i="4"/>
  <c r="S23" i="4" s="1"/>
  <c r="K42" i="4"/>
  <c r="O24" i="4"/>
  <c r="P17" i="4"/>
  <c r="N36" i="4"/>
  <c r="L56" i="4"/>
  <c r="J30" i="4"/>
  <c r="O31" i="4"/>
  <c r="P50" i="4"/>
  <c r="L21" i="4"/>
  <c r="K40" i="4"/>
  <c r="O28" i="4"/>
  <c r="I23" i="4"/>
  <c r="V49" i="4"/>
  <c r="V25" i="4"/>
  <c r="T35" i="4"/>
  <c r="V43" i="4"/>
  <c r="V48" i="4"/>
  <c r="U13" i="4"/>
  <c r="U22" i="4"/>
  <c r="U27" i="4"/>
  <c r="U37" i="4"/>
  <c r="L51" i="4"/>
  <c r="C29" i="4"/>
  <c r="N32" i="4"/>
  <c r="H52" i="4"/>
  <c r="J25" i="4"/>
  <c r="R25" i="4" s="1"/>
  <c r="K20" i="4"/>
  <c r="J22" i="4"/>
  <c r="H17" i="4"/>
  <c r="E19" i="4"/>
  <c r="L42" i="4"/>
  <c r="L52" i="4"/>
  <c r="E13" i="4"/>
  <c r="C17" i="4"/>
  <c r="H30" i="4"/>
  <c r="C18" i="4"/>
  <c r="E37" i="4"/>
  <c r="C48" i="4"/>
  <c r="H40" i="4"/>
  <c r="L54" i="4"/>
  <c r="L18" i="4"/>
  <c r="N30" i="4"/>
  <c r="K36" i="4"/>
  <c r="N45" i="4"/>
  <c r="O51" i="4"/>
  <c r="K55" i="4"/>
  <c r="N16" i="4"/>
  <c r="J41" i="4"/>
  <c r="N47" i="4"/>
  <c r="O45" i="4"/>
  <c r="N19" i="4"/>
  <c r="L39" i="4"/>
  <c r="S39" i="4" s="1"/>
  <c r="J13" i="4"/>
  <c r="O14" i="4"/>
  <c r="P33" i="4"/>
  <c r="N52" i="4"/>
  <c r="K27" i="4"/>
  <c r="J46" i="4"/>
  <c r="O47" i="4"/>
  <c r="N21" i="4"/>
  <c r="L37" i="4"/>
  <c r="K56" i="4"/>
  <c r="N14" i="4"/>
  <c r="P15" i="4"/>
  <c r="L26" i="4"/>
  <c r="J44" i="4"/>
  <c r="H36" i="4"/>
  <c r="H45" i="4"/>
  <c r="H38" i="4"/>
  <c r="E57" i="4"/>
  <c r="O49" i="4"/>
  <c r="N23" i="4"/>
  <c r="L43" i="4"/>
  <c r="J17" i="4"/>
  <c r="O18" i="4"/>
  <c r="P37" i="4"/>
  <c r="N56" i="4"/>
  <c r="K31" i="4"/>
  <c r="J50" i="4"/>
  <c r="C32" i="4"/>
  <c r="E28" i="4"/>
  <c r="E26" i="4"/>
  <c r="H21" i="4"/>
  <c r="I21" i="4" s="1"/>
  <c r="C37" i="4"/>
  <c r="H41" i="4"/>
  <c r="C54" i="4"/>
  <c r="P51" i="4"/>
  <c r="J16" i="4"/>
  <c r="J51" i="4"/>
  <c r="L57" i="4"/>
  <c r="N17" i="4"/>
  <c r="O23" i="4"/>
  <c r="K19" i="4"/>
  <c r="P25" i="4"/>
  <c r="J12" i="4"/>
  <c r="E12" i="4"/>
  <c r="F12" i="4" s="1"/>
  <c r="H12" i="4"/>
  <c r="C12" i="4"/>
  <c r="D12" i="4" s="1"/>
  <c r="P12" i="4"/>
  <c r="K12" i="4"/>
  <c r="N12" i="4"/>
  <c r="U12" i="4"/>
  <c r="L12" i="4"/>
  <c r="D41" i="4"/>
  <c r="M48" i="4"/>
  <c r="I35" i="4" l="1"/>
  <c r="F13" i="4"/>
  <c r="Q19" i="4"/>
  <c r="F14" i="4"/>
  <c r="F43" i="4"/>
  <c r="F9" i="4"/>
  <c r="F51" i="4"/>
  <c r="D25" i="4"/>
  <c r="D7" i="4"/>
  <c r="D32" i="4"/>
  <c r="D13" i="4"/>
  <c r="D11" i="4"/>
  <c r="I13" i="4"/>
  <c r="I51" i="4"/>
  <c r="F56" i="4"/>
  <c r="F50" i="4"/>
  <c r="F54" i="4"/>
  <c r="M28" i="4"/>
  <c r="F57" i="4"/>
  <c r="R55" i="4"/>
  <c r="R40" i="4"/>
  <c r="F45" i="4"/>
  <c r="M6" i="4"/>
  <c r="S21" i="4"/>
  <c r="D14" i="4"/>
  <c r="I50" i="4"/>
  <c r="F40" i="4"/>
  <c r="M29" i="4"/>
  <c r="I27" i="4"/>
  <c r="M7" i="4"/>
  <c r="D49" i="4"/>
  <c r="F29" i="4"/>
  <c r="D50" i="4"/>
  <c r="I6" i="4"/>
  <c r="R6" i="4"/>
  <c r="S6" i="4"/>
  <c r="I14" i="4"/>
  <c r="D36" i="4"/>
  <c r="I38" i="4"/>
  <c r="S14" i="4"/>
  <c r="S19" i="4"/>
  <c r="D27" i="4"/>
  <c r="I46" i="4"/>
  <c r="F18" i="4"/>
  <c r="F38" i="4"/>
  <c r="M50" i="4"/>
  <c r="S32" i="4"/>
  <c r="D20" i="4"/>
  <c r="Q6" i="4"/>
  <c r="I15" i="4"/>
  <c r="Q16" i="4"/>
  <c r="M37" i="4"/>
  <c r="D19" i="4"/>
  <c r="Q22" i="4"/>
  <c r="F41" i="4"/>
  <c r="D31" i="4"/>
  <c r="F23" i="4"/>
  <c r="I42" i="4"/>
  <c r="M19" i="4"/>
  <c r="M16" i="4"/>
  <c r="D30" i="4"/>
  <c r="I39" i="4"/>
  <c r="D16" i="4"/>
  <c r="M34" i="4"/>
  <c r="F33" i="4"/>
  <c r="D44" i="4"/>
  <c r="R19" i="4"/>
  <c r="I41" i="4"/>
  <c r="I19" i="4"/>
  <c r="M36" i="4"/>
  <c r="F47" i="4"/>
  <c r="F16" i="4"/>
  <c r="M41" i="4"/>
  <c r="Q23" i="4"/>
  <c r="I29" i="4"/>
  <c r="D28" i="4"/>
  <c r="S34" i="4"/>
  <c r="Q28" i="4"/>
  <c r="F35" i="4"/>
  <c r="F24" i="4"/>
  <c r="R27" i="4"/>
  <c r="F15" i="4"/>
  <c r="F36" i="4"/>
  <c r="Q32" i="4"/>
  <c r="Q24" i="4"/>
  <c r="I32" i="4"/>
  <c r="S55" i="4"/>
  <c r="M44" i="4"/>
  <c r="S37" i="4"/>
  <c r="I9" i="4"/>
  <c r="I8" i="4"/>
  <c r="R8" i="4"/>
  <c r="R7" i="4"/>
  <c r="I56" i="4"/>
  <c r="Q51" i="4"/>
  <c r="S11" i="4"/>
  <c r="Q7" i="4"/>
  <c r="D35" i="4"/>
  <c r="R32" i="4"/>
  <c r="R34" i="4"/>
  <c r="Q37" i="4"/>
  <c r="R28" i="4"/>
  <c r="D48" i="4"/>
  <c r="R37" i="4"/>
  <c r="R24" i="4"/>
  <c r="I17" i="4"/>
  <c r="I45" i="4"/>
  <c r="M22" i="4"/>
  <c r="M40" i="4"/>
  <c r="F32" i="4"/>
  <c r="I43" i="4"/>
  <c r="I7" i="4"/>
  <c r="F37" i="4"/>
  <c r="Q34" i="4"/>
  <c r="Q50" i="4"/>
  <c r="M49" i="4"/>
  <c r="S35" i="4"/>
  <c r="M35" i="4"/>
  <c r="I16" i="4"/>
  <c r="Q9" i="4"/>
  <c r="M8" i="4"/>
  <c r="S7" i="4"/>
  <c r="I48" i="4"/>
  <c r="I57" i="4"/>
  <c r="M47" i="4"/>
  <c r="S42" i="4"/>
  <c r="S20" i="4"/>
  <c r="F28" i="4"/>
  <c r="R47" i="4"/>
  <c r="M53" i="4"/>
  <c r="I33" i="4"/>
  <c r="M21" i="4"/>
  <c r="I22" i="4"/>
  <c r="R48" i="4"/>
  <c r="R45" i="4"/>
  <c r="D22" i="4"/>
  <c r="R26" i="4"/>
  <c r="M27" i="4"/>
  <c r="M31" i="4"/>
  <c r="F48" i="4"/>
  <c r="I31" i="4"/>
  <c r="S46" i="4"/>
  <c r="M57" i="4"/>
  <c r="Q33" i="4"/>
  <c r="Q18" i="4"/>
  <c r="R38" i="4"/>
  <c r="I54" i="4"/>
  <c r="F26" i="4"/>
  <c r="S31" i="4"/>
  <c r="F42" i="4"/>
  <c r="M9" i="4"/>
  <c r="F22" i="4"/>
  <c r="D42" i="4"/>
  <c r="M10" i="4"/>
  <c r="S22" i="4"/>
  <c r="Q10" i="4"/>
  <c r="I10" i="4"/>
  <c r="S8" i="4"/>
  <c r="Q8" i="4"/>
  <c r="R21" i="4"/>
  <c r="I40" i="4"/>
  <c r="Q21" i="4"/>
  <c r="S45" i="4"/>
  <c r="D23" i="4"/>
  <c r="R9" i="4"/>
  <c r="D39" i="4"/>
  <c r="Q47" i="4"/>
  <c r="R50" i="4"/>
  <c r="S9" i="4"/>
  <c r="M51" i="4"/>
  <c r="R56" i="4"/>
  <c r="S36" i="4"/>
  <c r="M15" i="4"/>
  <c r="M43" i="4"/>
  <c r="S57" i="4"/>
  <c r="F27" i="4"/>
  <c r="R44" i="4"/>
  <c r="S56" i="4"/>
  <c r="Q46" i="4"/>
  <c r="D17" i="4"/>
  <c r="F20" i="4"/>
  <c r="D34" i="4"/>
  <c r="M13" i="4"/>
  <c r="S53" i="4"/>
  <c r="Q48" i="4"/>
  <c r="Q35" i="4"/>
  <c r="D45" i="4"/>
  <c r="S49" i="4"/>
  <c r="M39" i="4"/>
  <c r="I34" i="4"/>
  <c r="F25" i="4"/>
  <c r="S38" i="4"/>
  <c r="S18" i="4"/>
  <c r="S50" i="4"/>
  <c r="R18" i="4"/>
  <c r="S12" i="4"/>
  <c r="I36" i="4"/>
  <c r="R10" i="4"/>
  <c r="Q45" i="4"/>
  <c r="D38" i="4"/>
  <c r="D33" i="4"/>
  <c r="M52" i="4"/>
  <c r="S41" i="4"/>
  <c r="R54" i="4"/>
  <c r="S52" i="4"/>
  <c r="I28" i="4"/>
  <c r="R30" i="4"/>
  <c r="R42" i="4"/>
  <c r="M33" i="4"/>
  <c r="I20" i="4"/>
  <c r="S40" i="4"/>
  <c r="S26" i="4"/>
  <c r="R22" i="4"/>
  <c r="R29" i="4"/>
  <c r="Q39" i="4"/>
  <c r="R33" i="4"/>
  <c r="I44" i="4"/>
  <c r="F21" i="4"/>
  <c r="I37" i="4"/>
  <c r="Q40" i="4"/>
  <c r="R20" i="4"/>
  <c r="D54" i="4"/>
  <c r="S15" i="4"/>
  <c r="D40" i="4"/>
  <c r="F49" i="4"/>
  <c r="R39" i="4"/>
  <c r="I53" i="4"/>
  <c r="D51" i="4"/>
  <c r="I49" i="4"/>
  <c r="Q25" i="4"/>
  <c r="M20" i="4"/>
  <c r="M24" i="4"/>
  <c r="I26" i="4"/>
  <c r="Q38" i="4"/>
  <c r="M17" i="4"/>
  <c r="R16" i="4"/>
  <c r="M18" i="4"/>
  <c r="D56" i="4"/>
  <c r="S27" i="4"/>
  <c r="S47" i="4"/>
  <c r="M38" i="4"/>
  <c r="S10" i="4"/>
  <c r="Q30" i="4"/>
  <c r="Q26" i="4"/>
  <c r="Q52" i="4"/>
  <c r="S33" i="4"/>
  <c r="S16" i="4"/>
  <c r="D52" i="4"/>
  <c r="S54" i="4"/>
  <c r="Q20" i="4"/>
  <c r="R41" i="4"/>
  <c r="S29" i="4"/>
  <c r="Q15" i="4"/>
  <c r="Q54" i="4"/>
  <c r="Q42" i="4"/>
  <c r="D37" i="4"/>
  <c r="Q49" i="4"/>
  <c r="M11" i="4"/>
  <c r="M25" i="4"/>
  <c r="D55" i="4"/>
  <c r="Q31" i="4"/>
  <c r="Q17" i="4"/>
  <c r="M14" i="4"/>
  <c r="M45" i="4"/>
  <c r="M30" i="4"/>
  <c r="S25" i="4"/>
  <c r="R51" i="4"/>
  <c r="M56" i="4"/>
  <c r="S17" i="4"/>
  <c r="M23" i="4"/>
  <c r="S43" i="4"/>
  <c r="M46" i="4"/>
  <c r="M32" i="4"/>
  <c r="Q36" i="4"/>
  <c r="F53" i="4"/>
  <c r="R35" i="4"/>
  <c r="I52" i="4"/>
  <c r="R23" i="4"/>
  <c r="S13" i="4"/>
  <c r="D29" i="4"/>
  <c r="M55" i="4"/>
  <c r="R14" i="4"/>
  <c r="Q55" i="4"/>
  <c r="F34" i="4"/>
  <c r="M42" i="4"/>
  <c r="M54" i="4"/>
  <c r="D24" i="4"/>
  <c r="I11" i="4"/>
  <c r="R11" i="4"/>
  <c r="Q41" i="4"/>
  <c r="R52" i="4"/>
  <c r="S30" i="4"/>
  <c r="R15" i="4"/>
  <c r="F30" i="4"/>
  <c r="Q27" i="4"/>
  <c r="Q29" i="4"/>
  <c r="D53" i="4"/>
  <c r="Q11" i="4"/>
  <c r="F19" i="4"/>
  <c r="Q56" i="4"/>
  <c r="D26" i="4"/>
  <c r="R43" i="4"/>
  <c r="R57" i="4"/>
  <c r="D46" i="4"/>
  <c r="S44" i="4"/>
  <c r="Q13" i="4"/>
  <c r="R36" i="4"/>
  <c r="Q12" i="4"/>
  <c r="D43" i="4"/>
  <c r="R53" i="4"/>
  <c r="R46" i="4"/>
  <c r="S28" i="4"/>
  <c r="R31" i="4"/>
  <c r="Q44" i="4"/>
  <c r="R49" i="4"/>
  <c r="F17" i="4"/>
  <c r="S48" i="4"/>
  <c r="S51" i="4"/>
  <c r="M12" i="4"/>
  <c r="D18" i="4"/>
  <c r="R17" i="4"/>
  <c r="R13" i="4"/>
  <c r="Q57" i="4"/>
  <c r="Q53" i="4"/>
  <c r="Q14" i="4"/>
  <c r="Q43" i="4"/>
  <c r="I12" i="4"/>
  <c r="R12" i="4"/>
  <c r="M26" i="4"/>
  <c r="F46" i="4"/>
</calcChain>
</file>

<file path=xl/sharedStrings.xml><?xml version="1.0" encoding="utf-8"?>
<sst xmlns="http://schemas.openxmlformats.org/spreadsheetml/2006/main" count="229" uniqueCount="109">
  <si>
    <t>Monday</t>
  </si>
  <si>
    <t>Weight</t>
  </si>
  <si>
    <t>BF</t>
  </si>
  <si>
    <t>Carbs</t>
  </si>
  <si>
    <t>Fat</t>
  </si>
  <si>
    <t>Protein</t>
  </si>
  <si>
    <t>Date</t>
  </si>
  <si>
    <t>Fiber</t>
  </si>
  <si>
    <t>Date Table</t>
  </si>
  <si>
    <t>Week Number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</si>
  <si>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</si>
  <si>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</si>
  <si>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</si>
  <si>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</si>
  <si>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</si>
  <si>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</si>
  <si>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</si>
  <si>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</si>
  <si>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</si>
  <si>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</si>
  <si>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</si>
  <si>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</si>
  <si>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</si>
  <si>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</si>
  <si>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</t>
  </si>
  <si>
    <t>Average Weight</t>
  </si>
  <si>
    <t>Average Carbs</t>
  </si>
  <si>
    <t>Average Fat</t>
  </si>
  <si>
    <t>Average Protein</t>
  </si>
  <si>
    <t>Total Carbs</t>
  </si>
  <si>
    <t>Total Fats</t>
  </si>
  <si>
    <t>Total Protein</t>
  </si>
  <si>
    <t>Row Labels</t>
  </si>
  <si>
    <t>Grand Total</t>
  </si>
  <si>
    <t>Week 01</t>
  </si>
  <si>
    <t>Week 03</t>
  </si>
  <si>
    <t>Week 04</t>
  </si>
  <si>
    <t>Week 05</t>
  </si>
  <si>
    <t>Week 06</t>
  </si>
  <si>
    <t>Week 07</t>
  </si>
  <si>
    <t>Week 08</t>
  </si>
  <si>
    <t>Week 09</t>
  </si>
  <si>
    <t>Week 02</t>
  </si>
  <si>
    <t>Average of Weight</t>
  </si>
  <si>
    <t>Average of BF</t>
  </si>
  <si>
    <t>Average of Carbs</t>
  </si>
  <si>
    <t>Average of Fat</t>
  </si>
  <si>
    <t>Average of Protein</t>
  </si>
  <si>
    <t>Calories Burned</t>
  </si>
  <si>
    <t>Calories Took in</t>
  </si>
  <si>
    <t>Average Weight Dif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</si>
  <si>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</si>
  <si>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</si>
  <si>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</si>
  <si>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</si>
  <si>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</si>
  <si>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</si>
  <si>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</si>
  <si>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</si>
  <si>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</si>
  <si>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</si>
  <si>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</si>
  <si>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</si>
  <si>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</si>
  <si>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</si>
  <si>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</si>
  <si>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</si>
  <si>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</si>
  <si>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</si>
  <si>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</si>
  <si>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</si>
  <si>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</si>
  <si>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</si>
  <si>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</si>
  <si>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</si>
  <si>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</si>
  <si>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</si>
  <si>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</si>
  <si>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</si>
  <si>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</si>
  <si>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Average Burned Calories</t>
  </si>
  <si>
    <t>Weekly Calorie Intake</t>
  </si>
  <si>
    <t>Year 2018</t>
  </si>
  <si>
    <t>Average Protein %</t>
  </si>
  <si>
    <t>Average Carbs %</t>
  </si>
  <si>
    <t>Average Fat %</t>
  </si>
  <si>
    <t>Body Water %</t>
  </si>
  <si>
    <t>Muscle Mass %</t>
  </si>
  <si>
    <t>Bone Mass %</t>
  </si>
  <si>
    <t>Average Body Water %</t>
  </si>
  <si>
    <t>Average Muscle Mass %</t>
  </si>
  <si>
    <t>Average Bone Mass %</t>
  </si>
  <si>
    <t>Average of Body Water %</t>
  </si>
  <si>
    <t>Average of Muscle Mass %</t>
  </si>
  <si>
    <t>Average of Bone Mass %</t>
  </si>
  <si>
    <t>Average of Average Fat %</t>
  </si>
  <si>
    <t>Diet Plan</t>
  </si>
  <si>
    <t>Cut</t>
  </si>
  <si>
    <t>Average Calories Took In</t>
  </si>
  <si>
    <t>Average of Average Calories Took In</t>
  </si>
  <si>
    <t>Average of Average Body Water %</t>
  </si>
  <si>
    <t>Average of Average Muscle Mass %</t>
  </si>
  <si>
    <t>Average of Average Bone Mass %</t>
  </si>
  <si>
    <t>Average of Average Burned Calories</t>
  </si>
  <si>
    <t>Average Body Fat %</t>
  </si>
  <si>
    <t>Average Body Fat Difference</t>
  </si>
  <si>
    <t>Average of Fiber</t>
  </si>
  <si>
    <t>Average Caloric Difference</t>
  </si>
  <si>
    <t>This is where you will track your data from the various applications.  Cells Highlited in Blue should not be changed as they are based off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</si>
</sst>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2" fontId="0" fillId="0" borderId="0" xfId="0" applyNumberFormat="1"/>
    <xf numFmtId="10" fontId="0" fillId="0" borderId="0" xfId="0" applyNumberFormat="1"/>
    <xf numFmtId="10" fontId="0" fillId="2" borderId="0" xfId="0" applyNumberFormat="1" applyFont="1" applyFill="1"/>
    <xf numFmtId="10" fontId="0" fillId="0" borderId="0" xfId="0" applyNumberFormat="1" applyFont="1"/>
    <xf numFmtId="0" fontId="1" fillId="0" borderId="1" xfId="0" applyFont="1" applyBorder="1"/>
    <xf numFmtId="2" fontId="1" fillId="0" borderId="1" xfId="0" applyNumberFormat="1" applyFont="1" applyBorder="1"/>
    <xf numFmtId="0" fontId="0" fillId="2" borderId="2" xfId="0" applyFont="1" applyFill="1" applyBorder="1"/>
    <xf numFmtId="0" fontId="0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3" xfId="0" applyFont="1" applyBorder="1"/>
    <xf numFmtId="0" fontId="0" fillId="0" borderId="1" xfId="0" applyFont="1" applyBorder="1"/>
    <xf numFmtId="14" fontId="0" fillId="0" borderId="1" xfId="0" applyNumberFormat="1" applyFont="1" applyBorder="1"/>
    <xf numFmtId="164" fontId="0" fillId="0" borderId="0" xfId="0" applyNumberFormat="1"/>
    <xf numFmtId="165" fontId="0" fillId="2" borderId="0" xfId="0" applyNumberFormat="1" applyFont="1" applyFill="1"/>
    <xf numFmtId="165" fontId="0" fillId="0" borderId="0" xfId="0" applyNumberFormat="1" applyFont="1"/>
    <xf numFmtId="165" fontId="0" fillId="0" borderId="0" xfId="0" applyNumberFormat="1"/>
    <xf numFmtId="1" fontId="0" fillId="0" borderId="0" xfId="0" applyNumberFormat="1"/>
    <xf numFmtId="2" fontId="0" fillId="0" borderId="0" xfId="0" quotePrefix="1" applyNumberFormat="1"/>
  </cellXfs>
  <cellStyles count="1">
    <cellStyle name="Normal" xfId="0" builtinId="0"/>
  </cellStyles>
  <dxfs count="35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4" formatCode="0.00%"/>
    </dxf>
    <dxf>
      <numFmt numFmtId="165" formatCode="0.0"/>
    </dxf>
    <dxf>
      <numFmt numFmtId="19" formatCode="m/d/yyyy"/>
    </dxf>
    <dxf>
      <numFmt numFmtId="19" formatCode="m/d/yyyy"/>
    </dxf>
    <dxf>
      <numFmt numFmtId="19" formatCode="m/d/yyyy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4" formatCode="0.00%"/>
    </dxf>
    <dxf>
      <numFmt numFmtId="14" formatCode="0.00%"/>
    </dxf>
    <dxf>
      <numFmt numFmtId="2" formatCode="0.00"/>
    </dxf>
    <dxf>
      <numFmt numFmtId="2" formatCode="0.0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[Weight Tracking.xlsx]Pivots!PivotTable4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Caloric Intake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Pivots!$E$4</c:f>
              <c:strCache>
                <c:ptCount val="1"/>
                <c:pt idx="0">
                  <c:v>Average of Average Calories Took 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Pivots!$D$5:$D$15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Pivots!$E$5:$E$15</c:f>
              <c:numCache>
                <c:formatCode>0</c:formatCode>
                <c:ptCount val="10"/>
                <c:pt idx="0">
                  <c:v>2303.1000000000004</c:v>
                </c:pt>
                <c:pt idx="1">
                  <c:v>2305.542857142857</c:v>
                </c:pt>
                <c:pt idx="2">
                  <c:v>2122.7142857142858</c:v>
                </c:pt>
                <c:pt idx="3">
                  <c:v>2133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C-4D2D-AD06-1CC6CB6314F3}"/>
            </c:ext>
          </c:extLst>
        </c:ser>
        <c:ser>
          <c:idx val="1"/>
          <c:order val="1"/>
          <c:tx>
            <c:strRef>
              <c:f>Pivots!$F$4</c:f>
              <c:strCache>
                <c:ptCount val="1"/>
                <c:pt idx="0">
                  <c:v>Average of Average Burned Calories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Pivots!$D$5:$D$15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Pivots!$F$5:$F$15</c:f>
              <c:numCache>
                <c:formatCode>0</c:formatCode>
                <c:ptCount val="10"/>
                <c:pt idx="0">
                  <c:v>2282.4</c:v>
                </c:pt>
                <c:pt idx="1">
                  <c:v>2321.5714285714284</c:v>
                </c:pt>
                <c:pt idx="2">
                  <c:v>2544.8571428571427</c:v>
                </c:pt>
                <c:pt idx="3">
                  <c:v>2590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6C-4D2D-AD06-1CC6CB631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476184"/>
        <c:axId val="545475528"/>
      </c:lineChart>
      <c:catAx>
        <c:axId val="54547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475528"/>
        <c:crosses val="autoZero"/>
        <c:auto val="1"/>
        <c:lblAlgn val="ctr"/>
        <c:lblOffset val="100"/>
        <c:noMultiLvlLbl val="0"/>
      </c:catAx>
      <c:valAx>
        <c:axId val="54547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47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[Weight Tracking.xlsx]Pivots!PivotTable7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Pivots!$E$18</c:f>
              <c:strCache>
                <c:ptCount val="1"/>
                <c:pt idx="0">
                  <c:v>Average of Carbs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Pivots!$D$19:$D$29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Pivots!$E$19:$E$29</c:f>
              <c:numCache>
                <c:formatCode>0.00</c:formatCode>
                <c:ptCount val="10"/>
                <c:pt idx="0">
                  <c:v>254.625</c:v>
                </c:pt>
                <c:pt idx="1">
                  <c:v>222.42857142857142</c:v>
                </c:pt>
                <c:pt idx="2">
                  <c:v>222.71428571428572</c:v>
                </c:pt>
                <c:pt idx="3">
                  <c:v>224.5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8-4E2A-A140-BE976F4DF8A5}"/>
            </c:ext>
          </c:extLst>
        </c:ser>
        <c:ser>
          <c:idx val="1"/>
          <c:order val="1"/>
          <c:tx>
            <c:strRef>
              <c:f>Pivots!$F$18</c:f>
              <c:strCache>
                <c:ptCount val="1"/>
                <c:pt idx="0">
                  <c:v>Average of Fat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Pivots!$D$19:$D$29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Pivots!$F$19:$F$29</c:f>
              <c:numCache>
                <c:formatCode>0.00</c:formatCode>
                <c:ptCount val="10"/>
                <c:pt idx="0">
                  <c:v>83</c:v>
                </c:pt>
                <c:pt idx="1">
                  <c:v>98.914285714285711</c:v>
                </c:pt>
                <c:pt idx="2">
                  <c:v>70.142857142857139</c:v>
                </c:pt>
                <c:pt idx="3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8-4E2A-A140-BE976F4DF8A5}"/>
            </c:ext>
          </c:extLst>
        </c:ser>
        <c:ser>
          <c:idx val="2"/>
          <c:order val="2"/>
          <c:tx>
            <c:strRef>
              <c:f>Pivots!$G$18</c:f>
              <c:strCache>
                <c:ptCount val="1"/>
                <c:pt idx="0">
                  <c:v>Average of Protein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Pivots!$D$19:$D$29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Pivots!$G$19:$G$29</c:f>
              <c:numCache>
                <c:formatCode>0.00</c:formatCode>
                <c:ptCount val="10"/>
                <c:pt idx="0">
                  <c:v>134.4</c:v>
                </c:pt>
                <c:pt idx="1">
                  <c:v>131.4</c:v>
                </c:pt>
                <c:pt idx="2">
                  <c:v>150.14285714285714</c:v>
                </c:pt>
                <c:pt idx="3">
                  <c:v>153.5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8-4E2A-A140-BE976F4DF8A5}"/>
            </c:ext>
          </c:extLst>
        </c:ser>
        <c:ser>
          <c:idx val="3"/>
          <c:order val="3"/>
          <c:tx>
            <c:strRef>
              <c:f>Pivots!$H$18</c:f>
              <c:strCache>
                <c:ptCount val="1"/>
                <c:pt idx="0">
                  <c:v>Average of Fiber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Pivots!$D$19:$D$29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Pivots!$H$19:$H$29</c:f>
              <c:numCache>
                <c:formatCode>0.00</c:formatCode>
                <c:ptCount val="10"/>
                <c:pt idx="0">
                  <c:v>18.375</c:v>
                </c:pt>
                <c:pt idx="1">
                  <c:v>10.928571428571429</c:v>
                </c:pt>
                <c:pt idx="2">
                  <c:v>20.857142857142858</c:v>
                </c:pt>
                <c:pt idx="3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8-4E2A-A140-BE976F4D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316512"/>
        <c:axId val="683315856"/>
      </c:lineChart>
      <c:catAx>
        <c:axId val="68331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315856"/>
        <c:crosses val="autoZero"/>
        <c:auto val="1"/>
        <c:lblAlgn val="ctr"/>
        <c:lblOffset val="100"/>
        <c:noMultiLvlLbl val="0"/>
      </c:catAx>
      <c:valAx>
        <c:axId val="68331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31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[Weight Tracking.xlsx]Pivots!PivotTable8</c:name>
    <c:fmtId val="8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Pivots!$E$33</c:f>
              <c:strCache>
                <c:ptCount val="1"/>
                <c:pt idx="0">
                  <c:v>Average of BF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Pivots!$D$34:$D$44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Pivots!$E$34:$E$44</c:f>
              <c:numCache>
                <c:formatCode>0.00%</c:formatCode>
                <c:ptCount val="10"/>
                <c:pt idx="0">
                  <c:v>0.25640000000000002</c:v>
                </c:pt>
                <c:pt idx="1">
                  <c:v>0.25519999999999998</c:v>
                </c:pt>
                <c:pt idx="2">
                  <c:v>0.23250000000000001</c:v>
                </c:pt>
                <c:pt idx="3">
                  <c:v>0.23366666666666666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B9-488E-AC52-F0473AC0D047}"/>
            </c:ext>
          </c:extLst>
        </c:ser>
        <c:ser>
          <c:idx val="1"/>
          <c:order val="1"/>
          <c:tx>
            <c:strRef>
              <c:f>Pivots!$F$33</c:f>
              <c:strCache>
                <c:ptCount val="1"/>
                <c:pt idx="0">
                  <c:v>Average of Body Water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Pivots!$D$34:$D$44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Pivots!$F$34:$F$44</c:f>
              <c:numCache>
                <c:formatCode>0.00%</c:formatCode>
                <c:ptCount val="10"/>
                <c:pt idx="0">
                  <c:v>0.53820000000000001</c:v>
                </c:pt>
                <c:pt idx="1">
                  <c:v>0.54239999999999999</c:v>
                </c:pt>
                <c:pt idx="2">
                  <c:v>0.55466666666666675</c:v>
                </c:pt>
                <c:pt idx="3">
                  <c:v>0.55366666666666664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9-488E-AC52-F0473AC0D047}"/>
            </c:ext>
          </c:extLst>
        </c:ser>
        <c:ser>
          <c:idx val="2"/>
          <c:order val="2"/>
          <c:tx>
            <c:strRef>
              <c:f>Pivots!$G$33</c:f>
              <c:strCache>
                <c:ptCount val="1"/>
                <c:pt idx="0">
                  <c:v>Average of Muscle Mass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Pivots!$D$34:$D$44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Pivots!$G$34:$G$44</c:f>
              <c:numCache>
                <c:formatCode>0.00%</c:formatCode>
                <c:ptCount val="10"/>
                <c:pt idx="0">
                  <c:v>0.58619999999999994</c:v>
                </c:pt>
                <c:pt idx="1">
                  <c:v>0.70739999999999992</c:v>
                </c:pt>
                <c:pt idx="2">
                  <c:v>0.72899999999999998</c:v>
                </c:pt>
                <c:pt idx="3">
                  <c:v>0.72799999999999987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B9-488E-AC52-F0473AC0D047}"/>
            </c:ext>
          </c:extLst>
        </c:ser>
        <c:ser>
          <c:idx val="3"/>
          <c:order val="3"/>
          <c:tx>
            <c:strRef>
              <c:f>Pivots!$H$33</c:f>
              <c:strCache>
                <c:ptCount val="1"/>
                <c:pt idx="0">
                  <c:v>Average of Bone Mass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Pivots!$D$34:$D$44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Pivots!$H$34:$H$44</c:f>
              <c:numCache>
                <c:formatCode>0.00%</c:formatCode>
                <c:ptCount val="10"/>
                <c:pt idx="0">
                  <c:v>3.7400000000000003E-2</c:v>
                </c:pt>
                <c:pt idx="1">
                  <c:v>3.7600000000000001E-2</c:v>
                </c:pt>
                <c:pt idx="2">
                  <c:v>3.8166666666666668E-2</c:v>
                </c:pt>
                <c:pt idx="3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B9-488E-AC52-F0473AC0D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1395608"/>
        <c:axId val="681388392"/>
      </c:lineChart>
      <c:catAx>
        <c:axId val="68139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388392"/>
        <c:crosses val="autoZero"/>
        <c:auto val="1"/>
        <c:lblAlgn val="ctr"/>
        <c:lblOffset val="100"/>
        <c:noMultiLvlLbl val="0"/>
      </c:catAx>
      <c:valAx>
        <c:axId val="681388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39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[Weight Tracking.xlsx]Pivots!PivotTable2</c:name>
    <c:fmtId val="5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Pivots!$B$3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Pivots!$A$4:$A$14</c:f>
              <c:strCache>
                <c:ptCount val="10"/>
                <c:pt idx="0">
                  <c:v>Week 08</c:v>
                </c:pt>
                <c:pt idx="1">
                  <c:v>Week 09</c:v>
                </c:pt>
                <c:pt idx="2">
                  <c:v>Week 10</c:v>
                </c:pt>
                <c:pt idx="3">
                  <c:v>Week 11</c:v>
                </c:pt>
                <c:pt idx="4">
                  <c:v>Week 12</c:v>
                </c:pt>
                <c:pt idx="5">
                  <c:v>Week 13</c:v>
                </c:pt>
                <c:pt idx="6">
                  <c:v>Week 14</c:v>
                </c:pt>
                <c:pt idx="7">
                  <c:v>Week 15</c:v>
                </c:pt>
                <c:pt idx="8">
                  <c:v>Week 16</c:v>
                </c:pt>
                <c:pt idx="9">
                  <c:v>Week 17</c:v>
                </c:pt>
              </c:strCache>
            </c:strRef>
          </c:cat>
          <c:val>
            <c:numRef>
              <c:f>Pivots!$B$4:$B$14</c:f>
              <c:numCache>
                <c:formatCode>0.00</c:formatCode>
                <c:ptCount val="10"/>
                <c:pt idx="0">
                  <c:v>173.48000000000002</c:v>
                </c:pt>
                <c:pt idx="1">
                  <c:v>170.43333333333334</c:v>
                </c:pt>
                <c:pt idx="2">
                  <c:v>169.10000000000002</c:v>
                </c:pt>
                <c:pt idx="3">
                  <c:v>168.03333333333333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D-455E-AF8B-7CDF65BD2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35088"/>
        <c:axId val="532636072"/>
      </c:lineChart>
      <c:catAx>
        <c:axId val="53263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36072"/>
        <c:crosses val="autoZero"/>
        <c:auto val="1"/>
        <c:lblAlgn val="ctr"/>
        <c:lblOffset val="100"/>
        <c:noMultiLvlLbl val="0"/>
      </c:catAx>
      <c:valAx>
        <c:axId val="53263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63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8</xdr:row>
      <xdr:rowOff>190499</xdr:rowOff>
    </xdr:from>
    <xdr:to>
      <xdr:col>20</xdr:col>
      <xdr:colOff>571500</xdr:colOff>
      <xdr:row>33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21</xdr:col>
      <xdr:colOff>9525</xdr:colOff>
      <xdr:row>58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190499</xdr:rowOff>
    </xdr:from>
    <xdr:to>
      <xdr:col>11</xdr:col>
      <xdr:colOff>9524</xdr:colOff>
      <xdr:row>57</xdr:row>
      <xdr:rowOff>180974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</xdr:row>
      <xdr:rowOff>190499</xdr:rowOff>
    </xdr:from>
    <xdr:to>
      <xdr:col>10</xdr:col>
      <xdr:colOff>600074</xdr:colOff>
      <xdr:row>33</xdr:row>
      <xdr:rowOff>180974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x Ashcraft" refreshedDate="43173.438666782407" createdVersion="6" refreshedVersion="6" minRefreshableVersion="3" recordCount="52">
  <cacheSource type="worksheet">
    <worksheetSource name="TBLDates"/>
  </cacheSource>
  <cacheFields count="25">
    <cacheField name="Week Number" numFmtId="0">
      <sharedItems count="52">
        <s v="Week 01"/>
        <s v="Week 02"/>
        <s v="Week 03"/>
        <s v="Week 04"/>
        <s v="Week 05"/>
        <s v="Week 06"/>
        <s v="Week 07"/>
        <s v="Week 08"/>
        <s v="Week 09"/>
        <s v="Week 10"/>
        <s v="Week 11"/>
        <s v="Week 12"/>
        <s v="Week 13"/>
        <s v="Week 14"/>
        <s v="Week 15"/>
        <s v="Week 16"/>
        <s v="Week 17"/>
        <s v="Week 18"/>
        <s v="Week 19"/>
        <s v="Week 20"/>
        <s v="Week 21"/>
        <s v="Week 22"/>
        <s v="Week 23"/>
        <s v="Week 24"/>
        <s v="Week 25"/>
        <s v="Week 26"/>
        <s v="Week 27"/>
        <s v="Week 28"/>
        <s v="Week 29"/>
        <s v="Week 30"/>
        <s v="Week 31"/>
        <s v="Week 32"/>
        <s v="Week 33"/>
        <s v="Week 34"/>
        <s v="Week 35"/>
        <s v="Week 36"/>
        <s v="Week 37"/>
        <s v="Week 38"/>
        <s v="Week 39"/>
        <s v="Week 40"/>
        <s v="Week 41"/>
        <s v="Week 42"/>
        <s v="Week 43"/>
        <s v="Week 44"/>
        <s v="Week 45"/>
        <s v="Week 46"/>
        <s v="Week 47"/>
        <s v="Week 48"/>
        <s v="Week 49"/>
        <s v="Week 50"/>
        <s v="Week 51"/>
        <s v="Week 52"/>
      </sharedItems>
    </cacheField>
    <cacheField name="Monday" numFmtId="14">
      <sharedItems containsSemiMixedTypes="0" containsNonDate="0" containsDate="1" containsString="0" minDate="2018-01-01T00:00:00" maxDate="2018-12-25T00:00:00" count="52">
        <d v="2018-01-01T00:00:00"/>
        <d v="2018-01-08T00:00:00"/>
        <d v="2018-01-15T00:00:00"/>
        <d v="2018-01-22T00:00:00"/>
        <d v="2018-01-29T00:00:00"/>
        <d v="2018-02-05T00:00:00"/>
        <d v="2018-02-12T00:00:00"/>
        <d v="2018-02-19T00:00:00"/>
        <d v="2018-02-26T00:00:00"/>
        <d v="2018-03-05T00:00:00"/>
        <d v="2018-03-12T00:00:00"/>
        <d v="2018-03-19T00:00:00"/>
        <d v="2018-03-26T00:00:00"/>
        <d v="2018-04-02T00:00:00"/>
        <d v="2018-04-09T00:00:00"/>
        <d v="2018-04-16T00:00:00"/>
        <d v="2018-04-23T00:00:00"/>
        <d v="2018-04-30T00:00:00"/>
        <d v="2018-05-07T00:00:00"/>
        <d v="2018-05-14T00:00:00"/>
        <d v="2018-05-21T00:00:00"/>
        <d v="2018-05-28T00:00:00"/>
        <d v="2018-06-04T00:00:00"/>
        <d v="2018-06-11T00:00:00"/>
        <d v="2018-06-18T00:00:00"/>
        <d v="2018-06-25T00:00:00"/>
        <d v="2018-07-02T00:00:00"/>
        <d v="2018-07-09T00:00:00"/>
        <d v="2018-07-16T00:00:00"/>
        <d v="2018-07-23T00:00:00"/>
        <d v="2018-07-30T00:00:00"/>
        <d v="2018-08-06T00:00:00"/>
        <d v="2018-08-13T00:00:00"/>
        <d v="2018-08-20T00:00:00"/>
        <d v="2018-08-27T00:00:00"/>
        <d v="2018-09-03T00:00:00"/>
        <d v="2018-09-10T00:00:00"/>
        <d v="2018-09-17T00:00:00"/>
        <d v="2018-09-24T00:00:00"/>
        <d v="2018-10-01T00:00:00"/>
        <d v="2018-10-08T00:00:00"/>
        <d v="2018-10-15T00:00:00"/>
        <d v="2018-10-22T00:00:00"/>
        <d v="2018-10-29T00:00:00"/>
        <d v="2018-11-05T00:00:00"/>
        <d v="2018-11-12T00:00:00"/>
        <d v="2018-11-19T00:00:00"/>
        <d v="2018-11-26T00:00:00"/>
        <d v="2018-12-03T00:00:00"/>
        <d v="2018-12-10T00:00:00"/>
        <d v="2018-12-17T00:00:00"/>
        <d v="2018-12-24T00:00:00"/>
      </sharedItems>
      <fieldGroup par="22" base="1">
        <rangePr groupBy="days" startDate="2018-01-01T00:00:00" endDate="2018-12-25T00:00:00"/>
        <groupItems count="368">
          <s v="&lt;1/1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25/2018"/>
        </groupItems>
      </fieldGroup>
    </cacheField>
    <cacheField name="Average Weight" numFmtId="2">
      <sharedItems containsMixedTypes="1" containsNumber="1" minValue="168.03333333333333" maxValue="173.48000000000002"/>
    </cacheField>
    <cacheField name="Average Weight Dif" numFmtId="2">
      <sharedItems containsMixedTypes="1" containsNumber="1" minValue="-3.0466666666666811" maxValue="-1.0666666666666913"/>
    </cacheField>
    <cacheField name="Average Body Fat %" numFmtId="10">
      <sharedItems containsMixedTypes="1" containsNumber="1" minValue="0.23250000000000001" maxValue="0.25640000000000002"/>
    </cacheField>
    <cacheField name="Average Body Fat Difference" numFmtId="10">
      <sharedItems containsMixedTypes="1" containsNumber="1" minValue="-2.269999999999997E-2" maxValue="1.166666666666677E-3"/>
    </cacheField>
    <cacheField name="Average Calories Took In" numFmtId="2">
      <sharedItems containsMixedTypes="1" containsNumber="1" minValue="2122.7142857142858" maxValue="2305.542857142857"/>
    </cacheField>
    <cacheField name="Average Burned Calories" numFmtId="2">
      <sharedItems containsMixedTypes="1" containsNumber="1" minValue="2282.4" maxValue="2590"/>
    </cacheField>
    <cacheField name="Average Caloric Difference" numFmtId="2">
      <sharedItems containsMixedTypes="1" containsNumber="1" minValue="-457" maxValue="20.700000000000273"/>
    </cacheField>
    <cacheField name="Average Carbs" numFmtId="2">
      <sharedItems containsMixedTypes="1" containsNumber="1" minValue="222.42857142857142" maxValue="254.625"/>
    </cacheField>
    <cacheField name="Average Fat" numFmtId="2">
      <sharedItems containsMixedTypes="1" containsNumber="1" minValue="69" maxValue="98.914285714285711"/>
    </cacheField>
    <cacheField name="Average Protein" numFmtId="2">
      <sharedItems containsMixedTypes="1" containsNumber="1" minValue="131.4" maxValue="153.5"/>
    </cacheField>
    <cacheField name="Weekly Calorie Intake" numFmtId="2">
      <sharedItems containsSemiMixedTypes="0" containsString="0" containsNumber="1" minValue="0" maxValue="16138.8"/>
    </cacheField>
    <cacheField name="Total Carbs" numFmtId="0">
      <sharedItems containsSemiMixedTypes="0" containsString="0" containsNumber="1" minValue="0" maxValue="1559"/>
    </cacheField>
    <cacheField name="Total Fats" numFmtId="0">
      <sharedItems containsSemiMixedTypes="0" containsString="0" containsNumber="1" minValue="0" maxValue="692.4"/>
    </cacheField>
    <cacheField name="Total Protein" numFmtId="0">
      <sharedItems containsSemiMixedTypes="0" containsString="0" containsNumber="1" minValue="0" maxValue="1051"/>
    </cacheField>
    <cacheField name="Average Carbs %" numFmtId="10">
      <sharedItems containsMixedTypes="1" containsNumber="1" minValue="0.4912911775842484" maxValue="0.53943117419628195"/>
    </cacheField>
    <cacheField name="Average Fat %" numFmtId="10">
      <sharedItems containsMixedTypes="1" containsNumber="1" minValue="0.15436241610738255" maxValue="0.21847784929950775"/>
    </cacheField>
    <cacheField name="Average Protein %" numFmtId="10">
      <sharedItems containsMixedTypes="1" containsNumber="1" minValue="0.28473068163762516" maxValue="0.34340044742729309"/>
    </cacheField>
    <cacheField name="Average Body Water %" numFmtId="10">
      <sharedItems containsMixedTypes="1" containsNumber="1" minValue="0.53820000000000001" maxValue="0.55466666666666675"/>
    </cacheField>
    <cacheField name="Average Muscle Mass %" numFmtId="10">
      <sharedItems containsMixedTypes="1" containsNumber="1" minValue="3.7400000000000003E-2" maxValue="3.8166666666666668E-2"/>
    </cacheField>
    <cacheField name="Average Bone Mass %" numFmtId="10">
      <sharedItems containsMixedTypes="1" containsNumber="1" minValue="3.7400000000000003E-2" maxValue="3.8166666666666668E-2"/>
    </cacheField>
    <cacheField name="Months" numFmtId="0" databaseField="0">
      <fieldGroup base="1">
        <rangePr groupBy="months" startDate="2018-01-01T00:00:00" endDate="2018-12-25T00:00:00"/>
        <groupItems count="14">
          <s v="&lt;1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5/2018"/>
        </groupItems>
      </fieldGroup>
    </cacheField>
    <cacheField name="Field1" numFmtId="0" formula="'Average Muscle Mass %'" databaseField="0"/>
    <cacheField name="Field2" numFmtId="0" formula="IFERROR('Average Fat %',&quot;&quot;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ex Ashcraft" refreshedDate="43173.438667129631" createdVersion="6" refreshedVersion="6" minRefreshableVersion="3" recordCount="365">
  <cacheSource type="worksheet">
    <worksheetSource name="TBLData"/>
  </cacheSource>
  <cacheFields count="15">
    <cacheField name="Date" numFmtId="14">
      <sharedItems containsSemiMixedTypes="0" containsNonDate="0" containsDate="1" containsString="0" minDate="2018-01-01T00:00:00" maxDate="2019-01-01T00:00:00" count="365">
        <d v="2018-01-0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5T00:00:00"/>
        <d v="2018-12-26T00:00:00"/>
        <d v="2018-12-27T00:00:00"/>
        <d v="2018-12-28T00:00:00"/>
        <d v="2018-12-29T00:00:00"/>
        <d v="2018-12-30T00:00:00"/>
        <d v="2018-12-31T00:00:00"/>
      </sharedItems>
      <fieldGroup par="14" base="0">
        <rangePr groupBy="days" startDate="2018-01-01T00:00:00" endDate="2019-01-01T00:00:00"/>
        <groupItems count="368">
          <s v="&lt;1/1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Week" numFmtId="0">
      <sharedItems count="61">
        <s v="Week 01"/>
        <s v="Week 02"/>
        <s v="Week 03"/>
        <s v="Week 04"/>
        <s v="Week 05"/>
        <s v="Week 06"/>
        <s v="Week 07"/>
        <s v="Week 08"/>
        <s v="Week 09"/>
        <s v="Week 10"/>
        <s v="Week 11"/>
        <s v="Week 12"/>
        <s v="Week 13"/>
        <s v="Week 14"/>
        <s v="Week 15"/>
        <s v="Week 16"/>
        <s v="Week 17"/>
        <s v="Week 18"/>
        <s v="Week 19"/>
        <s v="Week 20"/>
        <s v="Week 21"/>
        <s v="Week 22"/>
        <s v="Week 23"/>
        <s v="Week 24"/>
        <s v="Week 25"/>
        <s v="Week 26"/>
        <s v="Week 27"/>
        <s v="Week 28"/>
        <s v="Week 29"/>
        <s v="Week 30"/>
        <s v="Week 31"/>
        <s v="Week 32"/>
        <s v="Week 33"/>
        <s v="Week 34"/>
        <s v="Week 35"/>
        <s v="Week 36"/>
        <s v="Week 37"/>
        <s v="Week 38"/>
        <s v="Week 39"/>
        <s v="Week 40"/>
        <s v="Week 41"/>
        <s v="Week 42"/>
        <s v="Week 43"/>
        <s v="Week 44"/>
        <s v="Week 45"/>
        <s v="Week 46"/>
        <s v="Week 47"/>
        <s v="Week 48"/>
        <s v="Week 49"/>
        <s v="Week 50"/>
        <s v="Week 51"/>
        <s v="Week 52"/>
        <s v="Week 3" u="1"/>
        <s v="Week 6" u="1"/>
        <s v="Week 9" u="1"/>
        <s v="Week 2" u="1"/>
        <s v="Week 5" u="1"/>
        <s v="Week 8" u="1"/>
        <s v="Week 1" u="1"/>
        <s v="Week 4" u="1"/>
        <s v="Week 7" u="1"/>
      </sharedItems>
    </cacheField>
    <cacheField name="Diet Plan" numFmtId="0">
      <sharedItems containsBlank="1"/>
    </cacheField>
    <cacheField name="Weight" numFmtId="0">
      <sharedItems containsString="0" containsBlank="1" containsNumber="1" minValue="167.5" maxValue="176.7"/>
    </cacheField>
    <cacheField name="BF" numFmtId="0">
      <sharedItems containsString="0" containsBlank="1" containsNumber="1" minValue="0.20499999999999999" maxValue="0.27600000000000002"/>
    </cacheField>
    <cacheField name="Carbs" numFmtId="0">
      <sharedItems containsString="0" containsBlank="1" containsNumber="1" minValue="118.5" maxValue="357.6"/>
    </cacheField>
    <cacheField name="Fat" numFmtId="0">
      <sharedItems containsString="0" containsBlank="1" containsNumber="1" minValue="36.6" maxValue="131.4"/>
    </cacheField>
    <cacheField name="Protein" numFmtId="0">
      <sharedItems containsString="0" containsBlank="1" containsNumber="1" minValue="12.5" maxValue="203"/>
    </cacheField>
    <cacheField name="Fiber" numFmtId="0">
      <sharedItems containsString="0" containsBlank="1" containsNumber="1" minValue="5" maxValue="34"/>
    </cacheField>
    <cacheField name="Body Water %" numFmtId="0">
      <sharedItems containsString="0" containsBlank="1" containsNumber="1" minValue="0.53200000000000003" maxValue="0.57299999999999995"/>
    </cacheField>
    <cacheField name="Muscle Mass %" numFmtId="0">
      <sharedItems containsString="0" containsBlank="1" containsNumber="1" minValue="0.109" maxValue="0.75600000000000001"/>
    </cacheField>
    <cacheField name="Bone Mass %" numFmtId="0">
      <sharedItems containsString="0" containsBlank="1" containsNumber="1" minValue="3.6999999999999998E-2" maxValue="3.9E-2"/>
    </cacheField>
    <cacheField name="Calories Burned" numFmtId="0">
      <sharedItems containsString="0" containsBlank="1" containsNumber="1" containsInteger="1" minValue="1709" maxValue="3364"/>
    </cacheField>
    <cacheField name="Calories Took in" numFmtId="0">
      <sharedItems containsMixedTypes="1" containsNumber="1" minValue="1253" maxValue="3157.8"/>
    </cacheField>
    <cacheField name="Months" numFmtId="0" databaseField="0">
      <fieldGroup base="0">
        <rangePr groupBy="months" startDate="2018-01-01T00:00:00" endDate="2019-01-01T00:00:00"/>
        <groupItems count="14">
          <s v="&lt;1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"/>
    <x v="1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"/>
    <x v="2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"/>
    <x v="3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"/>
    <x v="4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5"/>
    <x v="5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6"/>
    <x v="6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7"/>
    <x v="7"/>
    <n v="173.48000000000002"/>
    <s v=""/>
    <n v="0.25640000000000002"/>
    <s v=""/>
    <n v="2303.1000000000004"/>
    <n v="2282.4"/>
    <n v="20.700000000000273"/>
    <n v="254.625"/>
    <n v="83"/>
    <n v="134.4"/>
    <n v="9212.4"/>
    <n v="1018.5"/>
    <n v="332"/>
    <n v="537.6"/>
    <n v="0.53943117419628195"/>
    <n v="0.17583814416609292"/>
    <n v="0.28473068163762516"/>
    <n v="0.53820000000000001"/>
    <n v="3.7400000000000003E-2"/>
    <n v="3.7400000000000003E-2"/>
  </r>
  <r>
    <x v="8"/>
    <x v="8"/>
    <n v="170.43333333333334"/>
    <n v="-3.0466666666666811"/>
    <n v="0.25519999999999998"/>
    <n v="-1.2000000000000344E-3"/>
    <n v="2305.542857142857"/>
    <n v="2321.5714285714284"/>
    <n v="-16.028571428571468"/>
    <n v="222.42857142857142"/>
    <n v="98.914285714285711"/>
    <n v="131.4"/>
    <n v="16138.8"/>
    <n v="1557"/>
    <n v="692.4"/>
    <n v="919.8"/>
    <n v="0.4912911775842484"/>
    <n v="0.21847784929950775"/>
    <n v="0.29023097311624385"/>
    <n v="0.54239999999999999"/>
    <n v="3.7600000000000001E-2"/>
    <n v="3.7600000000000001E-2"/>
  </r>
  <r>
    <x v="9"/>
    <x v="9"/>
    <n v="169.10000000000002"/>
    <n v="-1.3333333333333144"/>
    <n v="0.23250000000000001"/>
    <n v="-2.269999999999997E-2"/>
    <n v="2122.7142857142858"/>
    <n v="2544.8571428571427"/>
    <n v="-422.14285714285688"/>
    <n v="222.71428571428572"/>
    <n v="70.142857142857139"/>
    <n v="150.14285714285714"/>
    <n v="14859"/>
    <n v="1559"/>
    <n v="491"/>
    <n v="1051"/>
    <n v="0.50274105127378266"/>
    <n v="0.15833602063850369"/>
    <n v="0.33892292808771363"/>
    <n v="0.55466666666666675"/>
    <n v="3.8166666666666668E-2"/>
    <n v="3.8166666666666668E-2"/>
  </r>
  <r>
    <x v="10"/>
    <x v="10"/>
    <n v="168.03333333333333"/>
    <n v="-1.0666666666666913"/>
    <n v="0.23366666666666669"/>
    <n v="1.166666666666677E-3"/>
    <n v="2133"/>
    <n v="2590"/>
    <n v="-457"/>
    <n v="224.5"/>
    <n v="69"/>
    <n v="153.5"/>
    <n v="4266"/>
    <n v="449"/>
    <n v="138"/>
    <n v="307"/>
    <n v="0.50223713646532442"/>
    <n v="0.15436241610738255"/>
    <n v="0.34340044742729309"/>
    <n v="0.55366666666666675"/>
    <n v="3.7999999999999999E-2"/>
    <n v="3.7999999999999999E-2"/>
  </r>
  <r>
    <x v="11"/>
    <x v="11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2"/>
    <x v="12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3"/>
    <x v="13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4"/>
    <x v="14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5"/>
    <x v="15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6"/>
    <x v="16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7"/>
    <x v="17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8"/>
    <x v="18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19"/>
    <x v="19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0"/>
    <x v="20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1"/>
    <x v="21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2"/>
    <x v="22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3"/>
    <x v="23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4"/>
    <x v="24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5"/>
    <x v="25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6"/>
    <x v="26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7"/>
    <x v="27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8"/>
    <x v="28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29"/>
    <x v="29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0"/>
    <x v="30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1"/>
    <x v="31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2"/>
    <x v="32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3"/>
    <x v="33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4"/>
    <x v="34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5"/>
    <x v="35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6"/>
    <x v="36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7"/>
    <x v="37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8"/>
    <x v="38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39"/>
    <x v="39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0"/>
    <x v="40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1"/>
    <x v="41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2"/>
    <x v="42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3"/>
    <x v="43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4"/>
    <x v="44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5"/>
    <x v="45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6"/>
    <x v="46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7"/>
    <x v="47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8"/>
    <x v="48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49"/>
    <x v="49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50"/>
    <x v="50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  <r>
    <x v="51"/>
    <x v="51"/>
    <s v=""/>
    <s v=""/>
    <s v=""/>
    <s v=""/>
    <s v=""/>
    <s v=""/>
    <s v=""/>
    <s v=""/>
    <s v=""/>
    <s v=""/>
    <n v="0"/>
    <n v="0"/>
    <n v="0"/>
    <n v="0"/>
    <s v=""/>
    <s v=""/>
    <s v=""/>
    <s v=""/>
    <s v="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65">
  <r>
    <x v="0"/>
    <x v="0"/>
    <m/>
    <m/>
    <m/>
    <m/>
    <m/>
    <m/>
    <m/>
    <m/>
    <m/>
    <m/>
    <m/>
    <s v=""/>
  </r>
  <r>
    <x v="1"/>
    <x v="0"/>
    <m/>
    <m/>
    <m/>
    <m/>
    <m/>
    <m/>
    <m/>
    <m/>
    <m/>
    <m/>
    <m/>
    <s v=""/>
  </r>
  <r>
    <x v="2"/>
    <x v="0"/>
    <m/>
    <m/>
    <m/>
    <m/>
    <m/>
    <m/>
    <m/>
    <m/>
    <m/>
    <m/>
    <m/>
    <s v=""/>
  </r>
  <r>
    <x v="3"/>
    <x v="0"/>
    <m/>
    <m/>
    <m/>
    <m/>
    <m/>
    <m/>
    <m/>
    <m/>
    <m/>
    <m/>
    <m/>
    <s v=""/>
  </r>
  <r>
    <x v="4"/>
    <x v="0"/>
    <m/>
    <m/>
    <m/>
    <m/>
    <m/>
    <m/>
    <m/>
    <m/>
    <m/>
    <m/>
    <m/>
    <s v=""/>
  </r>
  <r>
    <x v="5"/>
    <x v="0"/>
    <m/>
    <m/>
    <m/>
    <m/>
    <m/>
    <m/>
    <m/>
    <m/>
    <m/>
    <m/>
    <m/>
    <s v=""/>
  </r>
  <r>
    <x v="6"/>
    <x v="0"/>
    <m/>
    <m/>
    <m/>
    <m/>
    <m/>
    <m/>
    <m/>
    <m/>
    <m/>
    <m/>
    <m/>
    <s v=""/>
  </r>
  <r>
    <x v="7"/>
    <x v="1"/>
    <m/>
    <m/>
    <m/>
    <m/>
    <m/>
    <m/>
    <m/>
    <m/>
    <m/>
    <m/>
    <m/>
    <s v=""/>
  </r>
  <r>
    <x v="8"/>
    <x v="1"/>
    <m/>
    <m/>
    <m/>
    <m/>
    <m/>
    <m/>
    <m/>
    <m/>
    <m/>
    <m/>
    <m/>
    <s v=""/>
  </r>
  <r>
    <x v="9"/>
    <x v="1"/>
    <m/>
    <m/>
    <m/>
    <m/>
    <m/>
    <m/>
    <m/>
    <m/>
    <m/>
    <m/>
    <m/>
    <s v=""/>
  </r>
  <r>
    <x v="10"/>
    <x v="1"/>
    <m/>
    <m/>
    <m/>
    <m/>
    <m/>
    <m/>
    <m/>
    <m/>
    <m/>
    <m/>
    <m/>
    <s v=""/>
  </r>
  <r>
    <x v="11"/>
    <x v="1"/>
    <m/>
    <m/>
    <m/>
    <m/>
    <m/>
    <m/>
    <m/>
    <m/>
    <m/>
    <m/>
    <m/>
    <s v=""/>
  </r>
  <r>
    <x v="12"/>
    <x v="1"/>
    <m/>
    <m/>
    <m/>
    <m/>
    <m/>
    <m/>
    <m/>
    <m/>
    <m/>
    <m/>
    <m/>
    <s v=""/>
  </r>
  <r>
    <x v="13"/>
    <x v="1"/>
    <m/>
    <m/>
    <m/>
    <m/>
    <m/>
    <m/>
    <m/>
    <m/>
    <m/>
    <m/>
    <m/>
    <s v=""/>
  </r>
  <r>
    <x v="14"/>
    <x v="2"/>
    <m/>
    <m/>
    <m/>
    <m/>
    <m/>
    <m/>
    <m/>
    <m/>
    <m/>
    <m/>
    <m/>
    <s v=""/>
  </r>
  <r>
    <x v="15"/>
    <x v="2"/>
    <m/>
    <m/>
    <m/>
    <m/>
    <m/>
    <m/>
    <m/>
    <m/>
    <m/>
    <m/>
    <m/>
    <s v=""/>
  </r>
  <r>
    <x v="16"/>
    <x v="2"/>
    <m/>
    <m/>
    <m/>
    <m/>
    <m/>
    <m/>
    <m/>
    <m/>
    <m/>
    <m/>
    <m/>
    <s v=""/>
  </r>
  <r>
    <x v="17"/>
    <x v="2"/>
    <m/>
    <m/>
    <m/>
    <m/>
    <m/>
    <m/>
    <m/>
    <m/>
    <m/>
    <m/>
    <m/>
    <s v=""/>
  </r>
  <r>
    <x v="18"/>
    <x v="2"/>
    <m/>
    <m/>
    <m/>
    <m/>
    <m/>
    <m/>
    <m/>
    <m/>
    <m/>
    <m/>
    <m/>
    <s v=""/>
  </r>
  <r>
    <x v="19"/>
    <x v="2"/>
    <m/>
    <m/>
    <m/>
    <m/>
    <m/>
    <m/>
    <m/>
    <m/>
    <m/>
    <m/>
    <m/>
    <s v=""/>
  </r>
  <r>
    <x v="20"/>
    <x v="2"/>
    <m/>
    <m/>
    <m/>
    <m/>
    <m/>
    <m/>
    <m/>
    <m/>
    <m/>
    <m/>
    <m/>
    <s v=""/>
  </r>
  <r>
    <x v="21"/>
    <x v="3"/>
    <m/>
    <m/>
    <m/>
    <m/>
    <m/>
    <m/>
    <m/>
    <m/>
    <m/>
    <m/>
    <m/>
    <s v=""/>
  </r>
  <r>
    <x v="22"/>
    <x v="3"/>
    <m/>
    <m/>
    <m/>
    <m/>
    <m/>
    <m/>
    <m/>
    <m/>
    <m/>
    <m/>
    <m/>
    <s v=""/>
  </r>
  <r>
    <x v="23"/>
    <x v="3"/>
    <m/>
    <m/>
    <m/>
    <m/>
    <m/>
    <m/>
    <m/>
    <m/>
    <m/>
    <m/>
    <m/>
    <s v=""/>
  </r>
  <r>
    <x v="24"/>
    <x v="3"/>
    <m/>
    <m/>
    <m/>
    <m/>
    <m/>
    <m/>
    <m/>
    <m/>
    <m/>
    <m/>
    <m/>
    <s v=""/>
  </r>
  <r>
    <x v="25"/>
    <x v="3"/>
    <m/>
    <m/>
    <m/>
    <m/>
    <m/>
    <m/>
    <m/>
    <m/>
    <m/>
    <m/>
    <m/>
    <s v=""/>
  </r>
  <r>
    <x v="26"/>
    <x v="3"/>
    <m/>
    <m/>
    <m/>
    <m/>
    <m/>
    <m/>
    <m/>
    <m/>
    <m/>
    <m/>
    <m/>
    <s v=""/>
  </r>
  <r>
    <x v="27"/>
    <x v="3"/>
    <m/>
    <m/>
    <m/>
    <m/>
    <m/>
    <m/>
    <m/>
    <m/>
    <m/>
    <m/>
    <m/>
    <s v=""/>
  </r>
  <r>
    <x v="28"/>
    <x v="4"/>
    <m/>
    <m/>
    <m/>
    <m/>
    <m/>
    <m/>
    <m/>
    <m/>
    <m/>
    <m/>
    <m/>
    <s v=""/>
  </r>
  <r>
    <x v="29"/>
    <x v="4"/>
    <m/>
    <m/>
    <m/>
    <m/>
    <m/>
    <m/>
    <m/>
    <m/>
    <m/>
    <m/>
    <m/>
    <s v=""/>
  </r>
  <r>
    <x v="30"/>
    <x v="4"/>
    <m/>
    <m/>
    <m/>
    <m/>
    <m/>
    <m/>
    <m/>
    <m/>
    <m/>
    <m/>
    <m/>
    <s v=""/>
  </r>
  <r>
    <x v="31"/>
    <x v="4"/>
    <m/>
    <m/>
    <m/>
    <m/>
    <m/>
    <m/>
    <m/>
    <m/>
    <m/>
    <m/>
    <m/>
    <s v=""/>
  </r>
  <r>
    <x v="32"/>
    <x v="4"/>
    <m/>
    <m/>
    <m/>
    <m/>
    <m/>
    <m/>
    <m/>
    <m/>
    <m/>
    <m/>
    <m/>
    <s v=""/>
  </r>
  <r>
    <x v="33"/>
    <x v="4"/>
    <m/>
    <m/>
    <m/>
    <m/>
    <m/>
    <m/>
    <m/>
    <m/>
    <m/>
    <m/>
    <m/>
    <s v=""/>
  </r>
  <r>
    <x v="34"/>
    <x v="4"/>
    <m/>
    <m/>
    <m/>
    <m/>
    <m/>
    <m/>
    <m/>
    <m/>
    <m/>
    <m/>
    <m/>
    <s v=""/>
  </r>
  <r>
    <x v="35"/>
    <x v="5"/>
    <m/>
    <m/>
    <m/>
    <m/>
    <m/>
    <m/>
    <m/>
    <m/>
    <m/>
    <m/>
    <m/>
    <s v=""/>
  </r>
  <r>
    <x v="36"/>
    <x v="5"/>
    <m/>
    <m/>
    <m/>
    <m/>
    <m/>
    <m/>
    <m/>
    <m/>
    <m/>
    <m/>
    <m/>
    <s v=""/>
  </r>
  <r>
    <x v="37"/>
    <x v="5"/>
    <m/>
    <m/>
    <m/>
    <m/>
    <m/>
    <m/>
    <m/>
    <m/>
    <m/>
    <m/>
    <m/>
    <s v=""/>
  </r>
  <r>
    <x v="38"/>
    <x v="5"/>
    <m/>
    <m/>
    <m/>
    <m/>
    <m/>
    <m/>
    <m/>
    <m/>
    <m/>
    <m/>
    <m/>
    <s v=""/>
  </r>
  <r>
    <x v="39"/>
    <x v="5"/>
    <m/>
    <m/>
    <m/>
    <m/>
    <m/>
    <m/>
    <m/>
    <m/>
    <m/>
    <m/>
    <m/>
    <s v=""/>
  </r>
  <r>
    <x v="40"/>
    <x v="5"/>
    <m/>
    <m/>
    <m/>
    <m/>
    <m/>
    <m/>
    <m/>
    <m/>
    <m/>
    <m/>
    <m/>
    <s v=""/>
  </r>
  <r>
    <x v="41"/>
    <x v="5"/>
    <m/>
    <m/>
    <m/>
    <m/>
    <m/>
    <m/>
    <m/>
    <m/>
    <m/>
    <m/>
    <m/>
    <s v=""/>
  </r>
  <r>
    <x v="42"/>
    <x v="6"/>
    <m/>
    <m/>
    <m/>
    <m/>
    <m/>
    <m/>
    <m/>
    <m/>
    <m/>
    <m/>
    <m/>
    <s v=""/>
  </r>
  <r>
    <x v="43"/>
    <x v="6"/>
    <m/>
    <m/>
    <m/>
    <m/>
    <m/>
    <m/>
    <m/>
    <m/>
    <m/>
    <m/>
    <m/>
    <s v=""/>
  </r>
  <r>
    <x v="44"/>
    <x v="6"/>
    <m/>
    <m/>
    <m/>
    <m/>
    <m/>
    <m/>
    <m/>
    <m/>
    <m/>
    <m/>
    <m/>
    <s v=""/>
  </r>
  <r>
    <x v="45"/>
    <x v="6"/>
    <m/>
    <m/>
    <m/>
    <m/>
    <m/>
    <m/>
    <m/>
    <m/>
    <m/>
    <m/>
    <m/>
    <s v=""/>
  </r>
  <r>
    <x v="46"/>
    <x v="6"/>
    <m/>
    <m/>
    <m/>
    <m/>
    <m/>
    <m/>
    <m/>
    <m/>
    <m/>
    <m/>
    <m/>
    <s v=""/>
  </r>
  <r>
    <x v="47"/>
    <x v="6"/>
    <m/>
    <m/>
    <m/>
    <m/>
    <m/>
    <m/>
    <m/>
    <m/>
    <m/>
    <m/>
    <m/>
    <s v=""/>
  </r>
  <r>
    <x v="48"/>
    <x v="6"/>
    <m/>
    <m/>
    <m/>
    <m/>
    <m/>
    <m/>
    <m/>
    <m/>
    <m/>
    <m/>
    <m/>
    <s v=""/>
  </r>
  <r>
    <x v="49"/>
    <x v="7"/>
    <s v="Cut"/>
    <m/>
    <m/>
    <n v="213"/>
    <n v="113"/>
    <n v="69"/>
    <n v="14"/>
    <m/>
    <m/>
    <m/>
    <n v="2130"/>
    <n v="2145"/>
  </r>
  <r>
    <x v="50"/>
    <x v="7"/>
    <s v="Cut"/>
    <n v="172.4"/>
    <n v="0.23300000000000001"/>
    <m/>
    <m/>
    <m/>
    <m/>
    <n v="0.54"/>
    <n v="0.72899999999999998"/>
    <n v="3.7999999999999999E-2"/>
    <n v="1762"/>
    <s v=""/>
  </r>
  <r>
    <x v="51"/>
    <x v="7"/>
    <s v="Cut"/>
    <n v="173.9"/>
    <n v="0.254"/>
    <n v="357.6"/>
    <n v="36.6"/>
    <n v="180.3"/>
    <n v="24"/>
    <n v="0.54200000000000004"/>
    <n v="0.109"/>
    <n v="3.7999999999999999E-2"/>
    <n v="2868"/>
    <n v="2481.0000000000005"/>
  </r>
  <r>
    <x v="52"/>
    <x v="7"/>
    <s v="Cut"/>
    <n v="176.7"/>
    <n v="0.26600000000000001"/>
    <m/>
    <m/>
    <m/>
    <m/>
    <n v="0.53600000000000003"/>
    <n v="0.69699999999999995"/>
    <n v="3.6999999999999998E-2"/>
    <m/>
    <s v=""/>
  </r>
  <r>
    <x v="53"/>
    <x v="7"/>
    <s v="Cut"/>
    <n v="172.2"/>
    <n v="0.26100000000000001"/>
    <n v="329.4"/>
    <n v="96.5"/>
    <n v="145"/>
    <n v="23.5"/>
    <n v="0.53800000000000003"/>
    <n v="0.70099999999999996"/>
    <n v="3.6999999999999998E-2"/>
    <n v="2811"/>
    <n v="2766.1"/>
  </r>
  <r>
    <x v="54"/>
    <x v="7"/>
    <s v="Cut"/>
    <m/>
    <m/>
    <m/>
    <m/>
    <m/>
    <m/>
    <m/>
    <m/>
    <m/>
    <m/>
    <s v=""/>
  </r>
  <r>
    <x v="55"/>
    <x v="7"/>
    <s v="Cut"/>
    <n v="172.2"/>
    <n v="0.26800000000000002"/>
    <n v="118.5"/>
    <n v="85.9"/>
    <n v="143.30000000000001"/>
    <n v="12"/>
    <n v="0.53500000000000003"/>
    <n v="0.69499999999999995"/>
    <n v="3.6999999999999998E-2"/>
    <n v="1841"/>
    <n v="1820.3000000000002"/>
  </r>
  <r>
    <x v="56"/>
    <x v="8"/>
    <s v="Cut"/>
    <n v="173.7"/>
    <n v="0.27600000000000002"/>
    <n v="188.5"/>
    <n v="86.4"/>
    <n v="163.30000000000001"/>
    <n v="5"/>
    <n v="0.53200000000000003"/>
    <n v="0.68700000000000006"/>
    <n v="3.6999999999999998E-2"/>
    <n v="2234"/>
    <n v="2184.8000000000002"/>
  </r>
  <r>
    <x v="57"/>
    <x v="8"/>
    <s v="Cut"/>
    <n v="168.9"/>
    <n v="0.26500000000000001"/>
    <n v="195"/>
    <n v="121.8"/>
    <n v="153.6"/>
    <n v="17"/>
    <n v="0.53700000000000003"/>
    <n v="0.69699999999999995"/>
    <n v="3.6999999999999998E-2"/>
    <n v="2543"/>
    <n v="2490.6000000000004"/>
  </r>
  <r>
    <x v="58"/>
    <x v="8"/>
    <s v="Cut"/>
    <n v="168.2"/>
    <n v="0.26800000000000002"/>
    <n v="222"/>
    <n v="89"/>
    <n v="146.5"/>
    <n v="8.5"/>
    <n v="0.53500000000000003"/>
    <n v="0.69399999999999995"/>
    <n v="3.6999999999999998E-2"/>
    <n v="2323"/>
    <n v="2275"/>
  </r>
  <r>
    <x v="59"/>
    <x v="8"/>
    <s v="Cut"/>
    <m/>
    <m/>
    <n v="350.5"/>
    <n v="131.4"/>
    <n v="143.30000000000001"/>
    <n v="6"/>
    <m/>
    <m/>
    <m/>
    <n v="2621"/>
    <n v="3157.8"/>
  </r>
  <r>
    <x v="60"/>
    <x v="8"/>
    <s v="Cut"/>
    <n v="172.7"/>
    <m/>
    <n v="159"/>
    <n v="63"/>
    <n v="12.5"/>
    <n v="5"/>
    <m/>
    <m/>
    <m/>
    <n v="1709"/>
    <n v="1253"/>
  </r>
  <r>
    <x v="61"/>
    <x v="8"/>
    <s v="Cut"/>
    <n v="168"/>
    <n v="0.221"/>
    <n v="233.5"/>
    <n v="117.4"/>
    <n v="159.30000000000001"/>
    <n v="13"/>
    <n v="0.56100000000000005"/>
    <n v="0.74"/>
    <n v="3.9E-2"/>
    <n v="2660"/>
    <n v="2627.8"/>
  </r>
  <r>
    <x v="62"/>
    <x v="8"/>
    <s v="Cut"/>
    <n v="171.1"/>
    <n v="0.246"/>
    <n v="208.5"/>
    <n v="83.4"/>
    <n v="141.30000000000001"/>
    <n v="22"/>
    <n v="0.54700000000000004"/>
    <n v="0.71899999999999997"/>
    <n v="3.7999999999999999E-2"/>
    <n v="2161"/>
    <n v="2149.8000000000002"/>
  </r>
  <r>
    <x v="63"/>
    <x v="9"/>
    <s v="Cut"/>
    <n v="169.4"/>
    <n v="0.248"/>
    <n v="207"/>
    <n v="109"/>
    <n v="80"/>
    <n v="16"/>
    <n v="0.54500000000000004"/>
    <n v="0.71399999999999997"/>
    <n v="3.7999999999999999E-2"/>
    <n v="2110"/>
    <n v="2129"/>
  </r>
  <r>
    <x v="64"/>
    <x v="9"/>
    <s v="Cut"/>
    <n v="169.8"/>
    <n v="0.23599999999999999"/>
    <n v="146"/>
    <n v="103"/>
    <n v="154"/>
    <n v="15"/>
    <n v="0.55200000000000005"/>
    <n v="0.72599999999999998"/>
    <n v="3.7999999999999999E-2"/>
    <n v="2216"/>
    <n v="2127"/>
  </r>
  <r>
    <x v="65"/>
    <x v="9"/>
    <s v="Cut"/>
    <n v="169.5"/>
    <n v="0.23100000000000001"/>
    <n v="259"/>
    <n v="63"/>
    <n v="178"/>
    <n v="34"/>
    <n v="0.55500000000000005"/>
    <n v="0.73"/>
    <n v="3.7999999999999999E-2"/>
    <n v="2281"/>
    <n v="2315"/>
  </r>
  <r>
    <x v="66"/>
    <x v="9"/>
    <s v="Cut"/>
    <n v="168.1"/>
    <n v="0.23100000000000001"/>
    <n v="313"/>
    <n v="56"/>
    <n v="156"/>
    <n v="29"/>
    <n v="0.55500000000000005"/>
    <n v="0.73"/>
    <n v="3.7999999999999999E-2"/>
    <n v="2709"/>
    <n v="2380"/>
  </r>
  <r>
    <x v="67"/>
    <x v="9"/>
    <s v="Cut"/>
    <n v="168.6"/>
    <n v="0.24399999999999999"/>
    <n v="240"/>
    <n v="55"/>
    <n v="144"/>
    <n v="22"/>
    <n v="0.54800000000000004"/>
    <n v="0.71799999999999997"/>
    <n v="3.7999999999999999E-2"/>
    <n v="2635"/>
    <n v="2031"/>
  </r>
  <r>
    <x v="68"/>
    <x v="9"/>
    <s v="Cut"/>
    <n v="169.2"/>
    <n v="0.20499999999999999"/>
    <n v="262"/>
    <n v="52"/>
    <n v="203"/>
    <n v="21"/>
    <n v="0.57299999999999995"/>
    <n v="0.75600000000000001"/>
    <n v="3.9E-2"/>
    <n v="3364"/>
    <n v="2328"/>
  </r>
  <r>
    <x v="69"/>
    <x v="9"/>
    <s v="Cut"/>
    <m/>
    <m/>
    <n v="132"/>
    <n v="53"/>
    <n v="136"/>
    <n v="9"/>
    <m/>
    <m/>
    <m/>
    <n v="2499"/>
    <n v="1549"/>
  </r>
  <r>
    <x v="70"/>
    <x v="10"/>
    <s v="Cut"/>
    <n v="167.5"/>
    <n v="0.23100000000000001"/>
    <n v="209"/>
    <n v="58"/>
    <n v="163"/>
    <n v="13"/>
    <n v="0.55500000000000005"/>
    <n v="0.73099999999999998"/>
    <n v="3.7999999999999999E-2"/>
    <n v="2361"/>
    <n v="2010"/>
  </r>
  <r>
    <x v="71"/>
    <x v="10"/>
    <s v="Cut"/>
    <n v="168"/>
    <n v="0.23"/>
    <n v="240"/>
    <n v="80"/>
    <n v="144"/>
    <n v="14"/>
    <n v="0.55600000000000005"/>
    <n v="0.73099999999999998"/>
    <n v="3.7999999999999999E-2"/>
    <n v="2819"/>
    <n v="2256"/>
  </r>
  <r>
    <x v="72"/>
    <x v="10"/>
    <s v="Cut"/>
    <n v="168.6"/>
    <n v="0.24"/>
    <m/>
    <m/>
    <m/>
    <m/>
    <n v="0.55000000000000004"/>
    <n v="0.72199999999999998"/>
    <n v="3.7999999999999999E-2"/>
    <m/>
    <s v=""/>
  </r>
  <r>
    <x v="73"/>
    <x v="10"/>
    <s v="Cut"/>
    <m/>
    <m/>
    <m/>
    <m/>
    <m/>
    <m/>
    <m/>
    <m/>
    <m/>
    <m/>
    <s v=""/>
  </r>
  <r>
    <x v="74"/>
    <x v="10"/>
    <s v="Cut"/>
    <m/>
    <m/>
    <m/>
    <m/>
    <m/>
    <m/>
    <m/>
    <m/>
    <m/>
    <m/>
    <s v=""/>
  </r>
  <r>
    <x v="75"/>
    <x v="10"/>
    <s v="Cut"/>
    <m/>
    <m/>
    <m/>
    <m/>
    <m/>
    <m/>
    <m/>
    <m/>
    <m/>
    <m/>
    <s v=""/>
  </r>
  <r>
    <x v="76"/>
    <x v="10"/>
    <s v="Cut"/>
    <m/>
    <m/>
    <m/>
    <m/>
    <m/>
    <m/>
    <m/>
    <m/>
    <m/>
    <m/>
    <s v=""/>
  </r>
  <r>
    <x v="77"/>
    <x v="11"/>
    <s v="Cut"/>
    <m/>
    <m/>
    <m/>
    <m/>
    <m/>
    <m/>
    <m/>
    <m/>
    <m/>
    <m/>
    <s v=""/>
  </r>
  <r>
    <x v="78"/>
    <x v="11"/>
    <s v="Cut"/>
    <m/>
    <m/>
    <m/>
    <m/>
    <m/>
    <m/>
    <m/>
    <m/>
    <m/>
    <m/>
    <s v=""/>
  </r>
  <r>
    <x v="79"/>
    <x v="11"/>
    <s v="Cut"/>
    <m/>
    <m/>
    <m/>
    <m/>
    <m/>
    <m/>
    <m/>
    <m/>
    <m/>
    <m/>
    <s v=""/>
  </r>
  <r>
    <x v="80"/>
    <x v="11"/>
    <s v="Cut"/>
    <m/>
    <m/>
    <m/>
    <m/>
    <m/>
    <m/>
    <m/>
    <m/>
    <m/>
    <m/>
    <s v=""/>
  </r>
  <r>
    <x v="81"/>
    <x v="11"/>
    <s v="Cut"/>
    <m/>
    <m/>
    <m/>
    <m/>
    <m/>
    <m/>
    <m/>
    <m/>
    <m/>
    <m/>
    <s v=""/>
  </r>
  <r>
    <x v="82"/>
    <x v="11"/>
    <s v="Cut"/>
    <m/>
    <m/>
    <m/>
    <m/>
    <m/>
    <m/>
    <m/>
    <m/>
    <m/>
    <m/>
    <s v=""/>
  </r>
  <r>
    <x v="83"/>
    <x v="11"/>
    <s v="Cut"/>
    <m/>
    <m/>
    <m/>
    <m/>
    <m/>
    <m/>
    <m/>
    <m/>
    <m/>
    <m/>
    <s v=""/>
  </r>
  <r>
    <x v="84"/>
    <x v="12"/>
    <s v="Cut"/>
    <m/>
    <m/>
    <m/>
    <m/>
    <m/>
    <m/>
    <m/>
    <m/>
    <m/>
    <m/>
    <s v=""/>
  </r>
  <r>
    <x v="85"/>
    <x v="12"/>
    <s v="Cut"/>
    <m/>
    <m/>
    <m/>
    <m/>
    <m/>
    <m/>
    <m/>
    <m/>
    <m/>
    <m/>
    <s v=""/>
  </r>
  <r>
    <x v="86"/>
    <x v="12"/>
    <s v="Cut"/>
    <m/>
    <m/>
    <m/>
    <m/>
    <m/>
    <m/>
    <m/>
    <m/>
    <m/>
    <m/>
    <s v=""/>
  </r>
  <r>
    <x v="87"/>
    <x v="12"/>
    <s v="Cut"/>
    <m/>
    <m/>
    <m/>
    <m/>
    <m/>
    <m/>
    <m/>
    <m/>
    <m/>
    <m/>
    <s v=""/>
  </r>
  <r>
    <x v="88"/>
    <x v="12"/>
    <s v="Cut"/>
    <m/>
    <m/>
    <m/>
    <m/>
    <m/>
    <m/>
    <m/>
    <m/>
    <m/>
    <m/>
    <s v=""/>
  </r>
  <r>
    <x v="89"/>
    <x v="12"/>
    <s v="Cut"/>
    <m/>
    <m/>
    <m/>
    <m/>
    <m/>
    <m/>
    <m/>
    <m/>
    <m/>
    <m/>
    <s v=""/>
  </r>
  <r>
    <x v="90"/>
    <x v="12"/>
    <s v="Cut"/>
    <m/>
    <m/>
    <m/>
    <m/>
    <m/>
    <m/>
    <m/>
    <m/>
    <m/>
    <m/>
    <s v=""/>
  </r>
  <r>
    <x v="91"/>
    <x v="13"/>
    <s v="Cut"/>
    <m/>
    <m/>
    <m/>
    <m/>
    <m/>
    <m/>
    <m/>
    <m/>
    <m/>
    <m/>
    <s v=""/>
  </r>
  <r>
    <x v="92"/>
    <x v="13"/>
    <s v="Cut"/>
    <m/>
    <m/>
    <m/>
    <m/>
    <m/>
    <m/>
    <m/>
    <m/>
    <m/>
    <m/>
    <s v=""/>
  </r>
  <r>
    <x v="93"/>
    <x v="13"/>
    <s v="Cut"/>
    <m/>
    <m/>
    <m/>
    <m/>
    <m/>
    <m/>
    <m/>
    <m/>
    <m/>
    <m/>
    <s v=""/>
  </r>
  <r>
    <x v="94"/>
    <x v="13"/>
    <s v="Cut"/>
    <m/>
    <m/>
    <m/>
    <m/>
    <m/>
    <m/>
    <m/>
    <m/>
    <m/>
    <m/>
    <s v=""/>
  </r>
  <r>
    <x v="95"/>
    <x v="13"/>
    <s v="Cut"/>
    <m/>
    <m/>
    <m/>
    <m/>
    <m/>
    <m/>
    <m/>
    <m/>
    <m/>
    <m/>
    <s v=""/>
  </r>
  <r>
    <x v="96"/>
    <x v="13"/>
    <s v="Cut"/>
    <m/>
    <m/>
    <m/>
    <m/>
    <m/>
    <m/>
    <m/>
    <m/>
    <m/>
    <m/>
    <s v=""/>
  </r>
  <r>
    <x v="97"/>
    <x v="13"/>
    <s v="Cut"/>
    <m/>
    <m/>
    <m/>
    <m/>
    <m/>
    <m/>
    <m/>
    <m/>
    <m/>
    <m/>
    <s v=""/>
  </r>
  <r>
    <x v="98"/>
    <x v="14"/>
    <s v="Cut"/>
    <m/>
    <m/>
    <m/>
    <m/>
    <m/>
    <m/>
    <m/>
    <m/>
    <m/>
    <m/>
    <s v=""/>
  </r>
  <r>
    <x v="99"/>
    <x v="14"/>
    <s v="Cut"/>
    <m/>
    <m/>
    <m/>
    <m/>
    <m/>
    <m/>
    <m/>
    <m/>
    <m/>
    <m/>
    <s v=""/>
  </r>
  <r>
    <x v="100"/>
    <x v="14"/>
    <s v="Cut"/>
    <m/>
    <m/>
    <m/>
    <m/>
    <m/>
    <m/>
    <m/>
    <m/>
    <m/>
    <m/>
    <s v=""/>
  </r>
  <r>
    <x v="101"/>
    <x v="14"/>
    <s v="Cut"/>
    <m/>
    <m/>
    <m/>
    <m/>
    <m/>
    <m/>
    <m/>
    <m/>
    <m/>
    <m/>
    <s v=""/>
  </r>
  <r>
    <x v="102"/>
    <x v="14"/>
    <s v="Cut"/>
    <m/>
    <m/>
    <m/>
    <m/>
    <m/>
    <m/>
    <m/>
    <m/>
    <m/>
    <m/>
    <s v=""/>
  </r>
  <r>
    <x v="103"/>
    <x v="14"/>
    <s v="Cut"/>
    <m/>
    <m/>
    <m/>
    <m/>
    <m/>
    <m/>
    <m/>
    <m/>
    <m/>
    <m/>
    <s v=""/>
  </r>
  <r>
    <x v="104"/>
    <x v="14"/>
    <s v="Cut"/>
    <m/>
    <m/>
    <m/>
    <m/>
    <m/>
    <m/>
    <m/>
    <m/>
    <m/>
    <m/>
    <s v=""/>
  </r>
  <r>
    <x v="105"/>
    <x v="15"/>
    <s v="Cut"/>
    <m/>
    <m/>
    <m/>
    <m/>
    <m/>
    <m/>
    <m/>
    <m/>
    <m/>
    <m/>
    <s v=""/>
  </r>
  <r>
    <x v="106"/>
    <x v="15"/>
    <s v="Cut"/>
    <m/>
    <m/>
    <m/>
    <m/>
    <m/>
    <m/>
    <m/>
    <m/>
    <m/>
    <m/>
    <s v=""/>
  </r>
  <r>
    <x v="107"/>
    <x v="15"/>
    <s v="Cut"/>
    <m/>
    <m/>
    <m/>
    <m/>
    <m/>
    <m/>
    <m/>
    <m/>
    <m/>
    <m/>
    <s v=""/>
  </r>
  <r>
    <x v="108"/>
    <x v="15"/>
    <s v="Cut"/>
    <m/>
    <m/>
    <m/>
    <m/>
    <m/>
    <m/>
    <m/>
    <m/>
    <m/>
    <m/>
    <s v=""/>
  </r>
  <r>
    <x v="109"/>
    <x v="15"/>
    <s v="Cut"/>
    <m/>
    <m/>
    <m/>
    <m/>
    <m/>
    <m/>
    <m/>
    <m/>
    <m/>
    <m/>
    <s v=""/>
  </r>
  <r>
    <x v="110"/>
    <x v="15"/>
    <s v="Cut"/>
    <m/>
    <m/>
    <m/>
    <m/>
    <m/>
    <m/>
    <m/>
    <m/>
    <m/>
    <m/>
    <s v=""/>
  </r>
  <r>
    <x v="111"/>
    <x v="15"/>
    <s v="Cut"/>
    <m/>
    <m/>
    <m/>
    <m/>
    <m/>
    <m/>
    <m/>
    <m/>
    <m/>
    <m/>
    <s v=""/>
  </r>
  <r>
    <x v="112"/>
    <x v="16"/>
    <m/>
    <m/>
    <m/>
    <m/>
    <m/>
    <m/>
    <m/>
    <m/>
    <m/>
    <m/>
    <m/>
    <s v=""/>
  </r>
  <r>
    <x v="113"/>
    <x v="16"/>
    <m/>
    <m/>
    <m/>
    <m/>
    <m/>
    <m/>
    <m/>
    <m/>
    <m/>
    <m/>
    <m/>
    <s v=""/>
  </r>
  <r>
    <x v="114"/>
    <x v="16"/>
    <m/>
    <m/>
    <m/>
    <m/>
    <m/>
    <m/>
    <m/>
    <m/>
    <m/>
    <m/>
    <m/>
    <s v=""/>
  </r>
  <r>
    <x v="115"/>
    <x v="16"/>
    <m/>
    <m/>
    <m/>
    <m/>
    <m/>
    <m/>
    <m/>
    <m/>
    <m/>
    <m/>
    <m/>
    <s v=""/>
  </r>
  <r>
    <x v="116"/>
    <x v="16"/>
    <m/>
    <m/>
    <m/>
    <m/>
    <m/>
    <m/>
    <m/>
    <m/>
    <m/>
    <m/>
    <m/>
    <s v=""/>
  </r>
  <r>
    <x v="117"/>
    <x v="16"/>
    <m/>
    <m/>
    <m/>
    <m/>
    <m/>
    <m/>
    <m/>
    <m/>
    <m/>
    <m/>
    <m/>
    <s v=""/>
  </r>
  <r>
    <x v="118"/>
    <x v="16"/>
    <m/>
    <m/>
    <m/>
    <m/>
    <m/>
    <m/>
    <m/>
    <m/>
    <m/>
    <m/>
    <m/>
    <s v=""/>
  </r>
  <r>
    <x v="119"/>
    <x v="17"/>
    <m/>
    <m/>
    <m/>
    <m/>
    <m/>
    <m/>
    <m/>
    <m/>
    <m/>
    <m/>
    <m/>
    <s v=""/>
  </r>
  <r>
    <x v="120"/>
    <x v="17"/>
    <m/>
    <m/>
    <m/>
    <m/>
    <m/>
    <m/>
    <m/>
    <m/>
    <m/>
    <m/>
    <m/>
    <s v=""/>
  </r>
  <r>
    <x v="121"/>
    <x v="17"/>
    <m/>
    <m/>
    <m/>
    <m/>
    <m/>
    <m/>
    <m/>
    <m/>
    <m/>
    <m/>
    <m/>
    <s v=""/>
  </r>
  <r>
    <x v="122"/>
    <x v="17"/>
    <m/>
    <m/>
    <m/>
    <m/>
    <m/>
    <m/>
    <m/>
    <m/>
    <m/>
    <m/>
    <m/>
    <s v=""/>
  </r>
  <r>
    <x v="123"/>
    <x v="17"/>
    <m/>
    <m/>
    <m/>
    <m/>
    <m/>
    <m/>
    <m/>
    <m/>
    <m/>
    <m/>
    <m/>
    <s v=""/>
  </r>
  <r>
    <x v="124"/>
    <x v="17"/>
    <m/>
    <m/>
    <m/>
    <m/>
    <m/>
    <m/>
    <m/>
    <m/>
    <m/>
    <m/>
    <m/>
    <s v=""/>
  </r>
  <r>
    <x v="125"/>
    <x v="17"/>
    <m/>
    <m/>
    <m/>
    <m/>
    <m/>
    <m/>
    <m/>
    <m/>
    <m/>
    <m/>
    <m/>
    <s v=""/>
  </r>
  <r>
    <x v="126"/>
    <x v="18"/>
    <m/>
    <m/>
    <m/>
    <m/>
    <m/>
    <m/>
    <m/>
    <m/>
    <m/>
    <m/>
    <m/>
    <s v=""/>
  </r>
  <r>
    <x v="127"/>
    <x v="18"/>
    <m/>
    <m/>
    <m/>
    <m/>
    <m/>
    <m/>
    <m/>
    <m/>
    <m/>
    <m/>
    <m/>
    <s v=""/>
  </r>
  <r>
    <x v="128"/>
    <x v="18"/>
    <m/>
    <m/>
    <m/>
    <m/>
    <m/>
    <m/>
    <m/>
    <m/>
    <m/>
    <m/>
    <m/>
    <s v=""/>
  </r>
  <r>
    <x v="129"/>
    <x v="18"/>
    <m/>
    <m/>
    <m/>
    <m/>
    <m/>
    <m/>
    <m/>
    <m/>
    <m/>
    <m/>
    <m/>
    <s v=""/>
  </r>
  <r>
    <x v="130"/>
    <x v="18"/>
    <m/>
    <m/>
    <m/>
    <m/>
    <m/>
    <m/>
    <m/>
    <m/>
    <m/>
    <m/>
    <m/>
    <s v=""/>
  </r>
  <r>
    <x v="131"/>
    <x v="18"/>
    <m/>
    <m/>
    <m/>
    <m/>
    <m/>
    <m/>
    <m/>
    <m/>
    <m/>
    <m/>
    <m/>
    <s v=""/>
  </r>
  <r>
    <x v="132"/>
    <x v="18"/>
    <m/>
    <m/>
    <m/>
    <m/>
    <m/>
    <m/>
    <m/>
    <m/>
    <m/>
    <m/>
    <m/>
    <s v=""/>
  </r>
  <r>
    <x v="133"/>
    <x v="19"/>
    <m/>
    <m/>
    <m/>
    <m/>
    <m/>
    <m/>
    <m/>
    <m/>
    <m/>
    <m/>
    <m/>
    <s v=""/>
  </r>
  <r>
    <x v="134"/>
    <x v="19"/>
    <m/>
    <m/>
    <m/>
    <m/>
    <m/>
    <m/>
    <m/>
    <m/>
    <m/>
    <m/>
    <m/>
    <s v=""/>
  </r>
  <r>
    <x v="135"/>
    <x v="19"/>
    <m/>
    <m/>
    <m/>
    <m/>
    <m/>
    <m/>
    <m/>
    <m/>
    <m/>
    <m/>
    <m/>
    <s v=""/>
  </r>
  <r>
    <x v="136"/>
    <x v="19"/>
    <m/>
    <m/>
    <m/>
    <m/>
    <m/>
    <m/>
    <m/>
    <m/>
    <m/>
    <m/>
    <m/>
    <s v=""/>
  </r>
  <r>
    <x v="137"/>
    <x v="19"/>
    <m/>
    <m/>
    <m/>
    <m/>
    <m/>
    <m/>
    <m/>
    <m/>
    <m/>
    <m/>
    <m/>
    <s v=""/>
  </r>
  <r>
    <x v="138"/>
    <x v="19"/>
    <m/>
    <m/>
    <m/>
    <m/>
    <m/>
    <m/>
    <m/>
    <m/>
    <m/>
    <m/>
    <m/>
    <s v=""/>
  </r>
  <r>
    <x v="139"/>
    <x v="19"/>
    <m/>
    <m/>
    <m/>
    <m/>
    <m/>
    <m/>
    <m/>
    <m/>
    <m/>
    <m/>
    <m/>
    <s v=""/>
  </r>
  <r>
    <x v="140"/>
    <x v="20"/>
    <m/>
    <m/>
    <m/>
    <m/>
    <m/>
    <m/>
    <m/>
    <m/>
    <m/>
    <m/>
    <m/>
    <s v=""/>
  </r>
  <r>
    <x v="141"/>
    <x v="20"/>
    <m/>
    <m/>
    <m/>
    <m/>
    <m/>
    <m/>
    <m/>
    <m/>
    <m/>
    <m/>
    <m/>
    <s v=""/>
  </r>
  <r>
    <x v="142"/>
    <x v="20"/>
    <m/>
    <m/>
    <m/>
    <m/>
    <m/>
    <m/>
    <m/>
    <m/>
    <m/>
    <m/>
    <m/>
    <s v=""/>
  </r>
  <r>
    <x v="143"/>
    <x v="20"/>
    <m/>
    <m/>
    <m/>
    <m/>
    <m/>
    <m/>
    <m/>
    <m/>
    <m/>
    <m/>
    <m/>
    <s v=""/>
  </r>
  <r>
    <x v="144"/>
    <x v="20"/>
    <m/>
    <m/>
    <m/>
    <m/>
    <m/>
    <m/>
    <m/>
    <m/>
    <m/>
    <m/>
    <m/>
    <s v=""/>
  </r>
  <r>
    <x v="145"/>
    <x v="20"/>
    <m/>
    <m/>
    <m/>
    <m/>
    <m/>
    <m/>
    <m/>
    <m/>
    <m/>
    <m/>
    <m/>
    <s v=""/>
  </r>
  <r>
    <x v="146"/>
    <x v="20"/>
    <m/>
    <m/>
    <m/>
    <m/>
    <m/>
    <m/>
    <m/>
    <m/>
    <m/>
    <m/>
    <m/>
    <s v=""/>
  </r>
  <r>
    <x v="147"/>
    <x v="21"/>
    <m/>
    <m/>
    <m/>
    <m/>
    <m/>
    <m/>
    <m/>
    <m/>
    <m/>
    <m/>
    <m/>
    <s v=""/>
  </r>
  <r>
    <x v="148"/>
    <x v="21"/>
    <m/>
    <m/>
    <m/>
    <m/>
    <m/>
    <m/>
    <m/>
    <m/>
    <m/>
    <m/>
    <m/>
    <s v=""/>
  </r>
  <r>
    <x v="149"/>
    <x v="21"/>
    <m/>
    <m/>
    <m/>
    <m/>
    <m/>
    <m/>
    <m/>
    <m/>
    <m/>
    <m/>
    <m/>
    <s v=""/>
  </r>
  <r>
    <x v="150"/>
    <x v="21"/>
    <m/>
    <m/>
    <m/>
    <m/>
    <m/>
    <m/>
    <m/>
    <m/>
    <m/>
    <m/>
    <m/>
    <s v=""/>
  </r>
  <r>
    <x v="151"/>
    <x v="21"/>
    <m/>
    <m/>
    <m/>
    <m/>
    <m/>
    <m/>
    <m/>
    <m/>
    <m/>
    <m/>
    <m/>
    <s v=""/>
  </r>
  <r>
    <x v="152"/>
    <x v="21"/>
    <m/>
    <m/>
    <m/>
    <m/>
    <m/>
    <m/>
    <m/>
    <m/>
    <m/>
    <m/>
    <m/>
    <s v=""/>
  </r>
  <r>
    <x v="153"/>
    <x v="21"/>
    <m/>
    <m/>
    <m/>
    <m/>
    <m/>
    <m/>
    <m/>
    <m/>
    <m/>
    <m/>
    <m/>
    <s v=""/>
  </r>
  <r>
    <x v="154"/>
    <x v="22"/>
    <m/>
    <m/>
    <m/>
    <m/>
    <m/>
    <m/>
    <m/>
    <m/>
    <m/>
    <m/>
    <m/>
    <s v=""/>
  </r>
  <r>
    <x v="155"/>
    <x v="22"/>
    <m/>
    <m/>
    <m/>
    <m/>
    <m/>
    <m/>
    <m/>
    <m/>
    <m/>
    <m/>
    <m/>
    <s v=""/>
  </r>
  <r>
    <x v="156"/>
    <x v="22"/>
    <m/>
    <m/>
    <m/>
    <m/>
    <m/>
    <m/>
    <m/>
    <m/>
    <m/>
    <m/>
    <m/>
    <s v=""/>
  </r>
  <r>
    <x v="157"/>
    <x v="22"/>
    <m/>
    <m/>
    <m/>
    <m/>
    <m/>
    <m/>
    <m/>
    <m/>
    <m/>
    <m/>
    <m/>
    <s v=""/>
  </r>
  <r>
    <x v="158"/>
    <x v="22"/>
    <m/>
    <m/>
    <m/>
    <m/>
    <m/>
    <m/>
    <m/>
    <m/>
    <m/>
    <m/>
    <m/>
    <s v=""/>
  </r>
  <r>
    <x v="159"/>
    <x v="22"/>
    <m/>
    <m/>
    <m/>
    <m/>
    <m/>
    <m/>
    <m/>
    <m/>
    <m/>
    <m/>
    <m/>
    <s v=""/>
  </r>
  <r>
    <x v="160"/>
    <x v="22"/>
    <m/>
    <m/>
    <m/>
    <m/>
    <m/>
    <m/>
    <m/>
    <m/>
    <m/>
    <m/>
    <m/>
    <s v=""/>
  </r>
  <r>
    <x v="161"/>
    <x v="23"/>
    <m/>
    <m/>
    <m/>
    <m/>
    <m/>
    <m/>
    <m/>
    <m/>
    <m/>
    <m/>
    <m/>
    <s v=""/>
  </r>
  <r>
    <x v="162"/>
    <x v="23"/>
    <m/>
    <m/>
    <m/>
    <m/>
    <m/>
    <m/>
    <m/>
    <m/>
    <m/>
    <m/>
    <m/>
    <s v=""/>
  </r>
  <r>
    <x v="163"/>
    <x v="23"/>
    <m/>
    <m/>
    <m/>
    <m/>
    <m/>
    <m/>
    <m/>
    <m/>
    <m/>
    <m/>
    <m/>
    <s v=""/>
  </r>
  <r>
    <x v="164"/>
    <x v="23"/>
    <m/>
    <m/>
    <m/>
    <m/>
    <m/>
    <m/>
    <m/>
    <m/>
    <m/>
    <m/>
    <m/>
    <s v=""/>
  </r>
  <r>
    <x v="165"/>
    <x v="23"/>
    <m/>
    <m/>
    <m/>
    <m/>
    <m/>
    <m/>
    <m/>
    <m/>
    <m/>
    <m/>
    <m/>
    <s v=""/>
  </r>
  <r>
    <x v="166"/>
    <x v="23"/>
    <m/>
    <m/>
    <m/>
    <m/>
    <m/>
    <m/>
    <m/>
    <m/>
    <m/>
    <m/>
    <m/>
    <s v=""/>
  </r>
  <r>
    <x v="167"/>
    <x v="23"/>
    <m/>
    <m/>
    <m/>
    <m/>
    <m/>
    <m/>
    <m/>
    <m/>
    <m/>
    <m/>
    <m/>
    <s v=""/>
  </r>
  <r>
    <x v="168"/>
    <x v="24"/>
    <m/>
    <m/>
    <m/>
    <m/>
    <m/>
    <m/>
    <m/>
    <m/>
    <m/>
    <m/>
    <m/>
    <s v=""/>
  </r>
  <r>
    <x v="169"/>
    <x v="24"/>
    <m/>
    <m/>
    <m/>
    <m/>
    <m/>
    <m/>
    <m/>
    <m/>
    <m/>
    <m/>
    <m/>
    <s v=""/>
  </r>
  <r>
    <x v="170"/>
    <x v="24"/>
    <m/>
    <m/>
    <m/>
    <m/>
    <m/>
    <m/>
    <m/>
    <m/>
    <m/>
    <m/>
    <m/>
    <s v=""/>
  </r>
  <r>
    <x v="171"/>
    <x v="24"/>
    <m/>
    <m/>
    <m/>
    <m/>
    <m/>
    <m/>
    <m/>
    <m/>
    <m/>
    <m/>
    <m/>
    <s v=""/>
  </r>
  <r>
    <x v="172"/>
    <x v="24"/>
    <m/>
    <m/>
    <m/>
    <m/>
    <m/>
    <m/>
    <m/>
    <m/>
    <m/>
    <m/>
    <m/>
    <s v=""/>
  </r>
  <r>
    <x v="173"/>
    <x v="24"/>
    <m/>
    <m/>
    <m/>
    <m/>
    <m/>
    <m/>
    <m/>
    <m/>
    <m/>
    <m/>
    <m/>
    <s v=""/>
  </r>
  <r>
    <x v="174"/>
    <x v="24"/>
    <m/>
    <m/>
    <m/>
    <m/>
    <m/>
    <m/>
    <m/>
    <m/>
    <m/>
    <m/>
    <m/>
    <s v=""/>
  </r>
  <r>
    <x v="175"/>
    <x v="25"/>
    <m/>
    <m/>
    <m/>
    <m/>
    <m/>
    <m/>
    <m/>
    <m/>
    <m/>
    <m/>
    <m/>
    <s v=""/>
  </r>
  <r>
    <x v="176"/>
    <x v="25"/>
    <m/>
    <m/>
    <m/>
    <m/>
    <m/>
    <m/>
    <m/>
    <m/>
    <m/>
    <m/>
    <m/>
    <s v=""/>
  </r>
  <r>
    <x v="177"/>
    <x v="25"/>
    <m/>
    <m/>
    <m/>
    <m/>
    <m/>
    <m/>
    <m/>
    <m/>
    <m/>
    <m/>
    <m/>
    <s v=""/>
  </r>
  <r>
    <x v="178"/>
    <x v="25"/>
    <m/>
    <m/>
    <m/>
    <m/>
    <m/>
    <m/>
    <m/>
    <m/>
    <m/>
    <m/>
    <m/>
    <s v=""/>
  </r>
  <r>
    <x v="179"/>
    <x v="25"/>
    <m/>
    <m/>
    <m/>
    <m/>
    <m/>
    <m/>
    <m/>
    <m/>
    <m/>
    <m/>
    <m/>
    <s v=""/>
  </r>
  <r>
    <x v="180"/>
    <x v="25"/>
    <m/>
    <m/>
    <m/>
    <m/>
    <m/>
    <m/>
    <m/>
    <m/>
    <m/>
    <m/>
    <m/>
    <s v=""/>
  </r>
  <r>
    <x v="181"/>
    <x v="25"/>
    <m/>
    <m/>
    <m/>
    <m/>
    <m/>
    <m/>
    <m/>
    <m/>
    <m/>
    <m/>
    <m/>
    <s v=""/>
  </r>
  <r>
    <x v="182"/>
    <x v="26"/>
    <m/>
    <m/>
    <m/>
    <m/>
    <m/>
    <m/>
    <m/>
    <m/>
    <m/>
    <m/>
    <m/>
    <s v=""/>
  </r>
  <r>
    <x v="183"/>
    <x v="26"/>
    <m/>
    <m/>
    <m/>
    <m/>
    <m/>
    <m/>
    <m/>
    <m/>
    <m/>
    <m/>
    <m/>
    <s v=""/>
  </r>
  <r>
    <x v="184"/>
    <x v="26"/>
    <m/>
    <m/>
    <m/>
    <m/>
    <m/>
    <m/>
    <m/>
    <m/>
    <m/>
    <m/>
    <m/>
    <s v=""/>
  </r>
  <r>
    <x v="185"/>
    <x v="26"/>
    <m/>
    <m/>
    <m/>
    <m/>
    <m/>
    <m/>
    <m/>
    <m/>
    <m/>
    <m/>
    <m/>
    <s v=""/>
  </r>
  <r>
    <x v="186"/>
    <x v="26"/>
    <m/>
    <m/>
    <m/>
    <m/>
    <m/>
    <m/>
    <m/>
    <m/>
    <m/>
    <m/>
    <m/>
    <s v=""/>
  </r>
  <r>
    <x v="187"/>
    <x v="26"/>
    <m/>
    <m/>
    <m/>
    <m/>
    <m/>
    <m/>
    <m/>
    <m/>
    <m/>
    <m/>
    <m/>
    <s v=""/>
  </r>
  <r>
    <x v="188"/>
    <x v="26"/>
    <m/>
    <m/>
    <m/>
    <m/>
    <m/>
    <m/>
    <m/>
    <m/>
    <m/>
    <m/>
    <m/>
    <s v=""/>
  </r>
  <r>
    <x v="189"/>
    <x v="27"/>
    <m/>
    <m/>
    <m/>
    <m/>
    <m/>
    <m/>
    <m/>
    <m/>
    <m/>
    <m/>
    <m/>
    <s v=""/>
  </r>
  <r>
    <x v="190"/>
    <x v="27"/>
    <m/>
    <m/>
    <m/>
    <m/>
    <m/>
    <m/>
    <m/>
    <m/>
    <m/>
    <m/>
    <m/>
    <s v=""/>
  </r>
  <r>
    <x v="191"/>
    <x v="27"/>
    <m/>
    <m/>
    <m/>
    <m/>
    <m/>
    <m/>
    <m/>
    <m/>
    <m/>
    <m/>
    <m/>
    <s v=""/>
  </r>
  <r>
    <x v="192"/>
    <x v="27"/>
    <m/>
    <m/>
    <m/>
    <m/>
    <m/>
    <m/>
    <m/>
    <m/>
    <m/>
    <m/>
    <m/>
    <s v=""/>
  </r>
  <r>
    <x v="193"/>
    <x v="27"/>
    <m/>
    <m/>
    <m/>
    <m/>
    <m/>
    <m/>
    <m/>
    <m/>
    <m/>
    <m/>
    <m/>
    <s v=""/>
  </r>
  <r>
    <x v="194"/>
    <x v="27"/>
    <m/>
    <m/>
    <m/>
    <m/>
    <m/>
    <m/>
    <m/>
    <m/>
    <m/>
    <m/>
    <m/>
    <s v=""/>
  </r>
  <r>
    <x v="195"/>
    <x v="27"/>
    <m/>
    <m/>
    <m/>
    <m/>
    <m/>
    <m/>
    <m/>
    <m/>
    <m/>
    <m/>
    <m/>
    <s v=""/>
  </r>
  <r>
    <x v="196"/>
    <x v="28"/>
    <m/>
    <m/>
    <m/>
    <m/>
    <m/>
    <m/>
    <m/>
    <m/>
    <m/>
    <m/>
    <m/>
    <s v=""/>
  </r>
  <r>
    <x v="197"/>
    <x v="28"/>
    <m/>
    <m/>
    <m/>
    <m/>
    <m/>
    <m/>
    <m/>
    <m/>
    <m/>
    <m/>
    <m/>
    <s v=""/>
  </r>
  <r>
    <x v="198"/>
    <x v="28"/>
    <m/>
    <m/>
    <m/>
    <m/>
    <m/>
    <m/>
    <m/>
    <m/>
    <m/>
    <m/>
    <m/>
    <s v=""/>
  </r>
  <r>
    <x v="199"/>
    <x v="28"/>
    <m/>
    <m/>
    <m/>
    <m/>
    <m/>
    <m/>
    <m/>
    <m/>
    <m/>
    <m/>
    <m/>
    <s v=""/>
  </r>
  <r>
    <x v="200"/>
    <x v="28"/>
    <m/>
    <m/>
    <m/>
    <m/>
    <m/>
    <m/>
    <m/>
    <m/>
    <m/>
    <m/>
    <m/>
    <s v=""/>
  </r>
  <r>
    <x v="201"/>
    <x v="28"/>
    <m/>
    <m/>
    <m/>
    <m/>
    <m/>
    <m/>
    <m/>
    <m/>
    <m/>
    <m/>
    <m/>
    <s v=""/>
  </r>
  <r>
    <x v="202"/>
    <x v="28"/>
    <m/>
    <m/>
    <m/>
    <m/>
    <m/>
    <m/>
    <m/>
    <m/>
    <m/>
    <m/>
    <m/>
    <s v=""/>
  </r>
  <r>
    <x v="203"/>
    <x v="29"/>
    <m/>
    <m/>
    <m/>
    <m/>
    <m/>
    <m/>
    <m/>
    <m/>
    <m/>
    <m/>
    <m/>
    <s v=""/>
  </r>
  <r>
    <x v="204"/>
    <x v="29"/>
    <m/>
    <m/>
    <m/>
    <m/>
    <m/>
    <m/>
    <m/>
    <m/>
    <m/>
    <m/>
    <m/>
    <s v=""/>
  </r>
  <r>
    <x v="205"/>
    <x v="29"/>
    <m/>
    <m/>
    <m/>
    <m/>
    <m/>
    <m/>
    <m/>
    <m/>
    <m/>
    <m/>
    <m/>
    <s v=""/>
  </r>
  <r>
    <x v="206"/>
    <x v="29"/>
    <m/>
    <m/>
    <m/>
    <m/>
    <m/>
    <m/>
    <m/>
    <m/>
    <m/>
    <m/>
    <m/>
    <s v=""/>
  </r>
  <r>
    <x v="207"/>
    <x v="29"/>
    <m/>
    <m/>
    <m/>
    <m/>
    <m/>
    <m/>
    <m/>
    <m/>
    <m/>
    <m/>
    <m/>
    <s v=""/>
  </r>
  <r>
    <x v="208"/>
    <x v="29"/>
    <m/>
    <m/>
    <m/>
    <m/>
    <m/>
    <m/>
    <m/>
    <m/>
    <m/>
    <m/>
    <m/>
    <s v=""/>
  </r>
  <r>
    <x v="209"/>
    <x v="29"/>
    <m/>
    <m/>
    <m/>
    <m/>
    <m/>
    <m/>
    <m/>
    <m/>
    <m/>
    <m/>
    <m/>
    <s v=""/>
  </r>
  <r>
    <x v="210"/>
    <x v="30"/>
    <m/>
    <m/>
    <m/>
    <m/>
    <m/>
    <m/>
    <m/>
    <m/>
    <m/>
    <m/>
    <m/>
    <s v=""/>
  </r>
  <r>
    <x v="211"/>
    <x v="30"/>
    <m/>
    <m/>
    <m/>
    <m/>
    <m/>
    <m/>
    <m/>
    <m/>
    <m/>
    <m/>
    <m/>
    <s v=""/>
  </r>
  <r>
    <x v="212"/>
    <x v="30"/>
    <m/>
    <m/>
    <m/>
    <m/>
    <m/>
    <m/>
    <m/>
    <m/>
    <m/>
    <m/>
    <m/>
    <s v=""/>
  </r>
  <r>
    <x v="213"/>
    <x v="30"/>
    <m/>
    <m/>
    <m/>
    <m/>
    <m/>
    <m/>
    <m/>
    <m/>
    <m/>
    <m/>
    <m/>
    <s v=""/>
  </r>
  <r>
    <x v="214"/>
    <x v="30"/>
    <m/>
    <m/>
    <m/>
    <m/>
    <m/>
    <m/>
    <m/>
    <m/>
    <m/>
    <m/>
    <m/>
    <s v=""/>
  </r>
  <r>
    <x v="215"/>
    <x v="30"/>
    <m/>
    <m/>
    <m/>
    <m/>
    <m/>
    <m/>
    <m/>
    <m/>
    <m/>
    <m/>
    <m/>
    <s v=""/>
  </r>
  <r>
    <x v="216"/>
    <x v="30"/>
    <m/>
    <m/>
    <m/>
    <m/>
    <m/>
    <m/>
    <m/>
    <m/>
    <m/>
    <m/>
    <m/>
    <s v=""/>
  </r>
  <r>
    <x v="217"/>
    <x v="31"/>
    <m/>
    <m/>
    <m/>
    <m/>
    <m/>
    <m/>
    <m/>
    <m/>
    <m/>
    <m/>
    <m/>
    <s v=""/>
  </r>
  <r>
    <x v="218"/>
    <x v="31"/>
    <m/>
    <m/>
    <m/>
    <m/>
    <m/>
    <m/>
    <m/>
    <m/>
    <m/>
    <m/>
    <m/>
    <s v=""/>
  </r>
  <r>
    <x v="219"/>
    <x v="31"/>
    <m/>
    <m/>
    <m/>
    <m/>
    <m/>
    <m/>
    <m/>
    <m/>
    <m/>
    <m/>
    <m/>
    <s v=""/>
  </r>
  <r>
    <x v="220"/>
    <x v="31"/>
    <m/>
    <m/>
    <m/>
    <m/>
    <m/>
    <m/>
    <m/>
    <m/>
    <m/>
    <m/>
    <m/>
    <s v=""/>
  </r>
  <r>
    <x v="221"/>
    <x v="31"/>
    <m/>
    <m/>
    <m/>
    <m/>
    <m/>
    <m/>
    <m/>
    <m/>
    <m/>
    <m/>
    <m/>
    <s v=""/>
  </r>
  <r>
    <x v="222"/>
    <x v="31"/>
    <m/>
    <m/>
    <m/>
    <m/>
    <m/>
    <m/>
    <m/>
    <m/>
    <m/>
    <m/>
    <m/>
    <s v=""/>
  </r>
  <r>
    <x v="223"/>
    <x v="31"/>
    <m/>
    <m/>
    <m/>
    <m/>
    <m/>
    <m/>
    <m/>
    <m/>
    <m/>
    <m/>
    <m/>
    <s v=""/>
  </r>
  <r>
    <x v="224"/>
    <x v="32"/>
    <m/>
    <m/>
    <m/>
    <m/>
    <m/>
    <m/>
    <m/>
    <m/>
    <m/>
    <m/>
    <m/>
    <s v=""/>
  </r>
  <r>
    <x v="225"/>
    <x v="32"/>
    <m/>
    <m/>
    <m/>
    <m/>
    <m/>
    <m/>
    <m/>
    <m/>
    <m/>
    <m/>
    <m/>
    <s v=""/>
  </r>
  <r>
    <x v="226"/>
    <x v="32"/>
    <m/>
    <m/>
    <m/>
    <m/>
    <m/>
    <m/>
    <m/>
    <m/>
    <m/>
    <m/>
    <m/>
    <s v=""/>
  </r>
  <r>
    <x v="227"/>
    <x v="32"/>
    <m/>
    <m/>
    <m/>
    <m/>
    <m/>
    <m/>
    <m/>
    <m/>
    <m/>
    <m/>
    <m/>
    <s v=""/>
  </r>
  <r>
    <x v="228"/>
    <x v="32"/>
    <m/>
    <m/>
    <m/>
    <m/>
    <m/>
    <m/>
    <m/>
    <m/>
    <m/>
    <m/>
    <m/>
    <s v=""/>
  </r>
  <r>
    <x v="229"/>
    <x v="32"/>
    <m/>
    <m/>
    <m/>
    <m/>
    <m/>
    <m/>
    <m/>
    <m/>
    <m/>
    <m/>
    <m/>
    <s v=""/>
  </r>
  <r>
    <x v="230"/>
    <x v="32"/>
    <m/>
    <m/>
    <m/>
    <m/>
    <m/>
    <m/>
    <m/>
    <m/>
    <m/>
    <m/>
    <m/>
    <s v=""/>
  </r>
  <r>
    <x v="231"/>
    <x v="33"/>
    <m/>
    <m/>
    <m/>
    <m/>
    <m/>
    <m/>
    <m/>
    <m/>
    <m/>
    <m/>
    <m/>
    <s v=""/>
  </r>
  <r>
    <x v="232"/>
    <x v="33"/>
    <m/>
    <m/>
    <m/>
    <m/>
    <m/>
    <m/>
    <m/>
    <m/>
    <m/>
    <m/>
    <m/>
    <s v=""/>
  </r>
  <r>
    <x v="233"/>
    <x v="33"/>
    <m/>
    <m/>
    <m/>
    <m/>
    <m/>
    <m/>
    <m/>
    <m/>
    <m/>
    <m/>
    <m/>
    <s v=""/>
  </r>
  <r>
    <x v="234"/>
    <x v="33"/>
    <m/>
    <m/>
    <m/>
    <m/>
    <m/>
    <m/>
    <m/>
    <m/>
    <m/>
    <m/>
    <m/>
    <s v=""/>
  </r>
  <r>
    <x v="235"/>
    <x v="33"/>
    <m/>
    <m/>
    <m/>
    <m/>
    <m/>
    <m/>
    <m/>
    <m/>
    <m/>
    <m/>
    <m/>
    <s v=""/>
  </r>
  <r>
    <x v="236"/>
    <x v="33"/>
    <m/>
    <m/>
    <m/>
    <m/>
    <m/>
    <m/>
    <m/>
    <m/>
    <m/>
    <m/>
    <m/>
    <s v=""/>
  </r>
  <r>
    <x v="237"/>
    <x v="33"/>
    <m/>
    <m/>
    <m/>
    <m/>
    <m/>
    <m/>
    <m/>
    <m/>
    <m/>
    <m/>
    <m/>
    <s v=""/>
  </r>
  <r>
    <x v="238"/>
    <x v="34"/>
    <m/>
    <m/>
    <m/>
    <m/>
    <m/>
    <m/>
    <m/>
    <m/>
    <m/>
    <m/>
    <m/>
    <s v=""/>
  </r>
  <r>
    <x v="239"/>
    <x v="34"/>
    <m/>
    <m/>
    <m/>
    <m/>
    <m/>
    <m/>
    <m/>
    <m/>
    <m/>
    <m/>
    <m/>
    <s v=""/>
  </r>
  <r>
    <x v="240"/>
    <x v="34"/>
    <m/>
    <m/>
    <m/>
    <m/>
    <m/>
    <m/>
    <m/>
    <m/>
    <m/>
    <m/>
    <m/>
    <s v=""/>
  </r>
  <r>
    <x v="241"/>
    <x v="34"/>
    <m/>
    <m/>
    <m/>
    <m/>
    <m/>
    <m/>
    <m/>
    <m/>
    <m/>
    <m/>
    <m/>
    <s v=""/>
  </r>
  <r>
    <x v="242"/>
    <x v="34"/>
    <m/>
    <m/>
    <m/>
    <m/>
    <m/>
    <m/>
    <m/>
    <m/>
    <m/>
    <m/>
    <m/>
    <s v=""/>
  </r>
  <r>
    <x v="243"/>
    <x v="34"/>
    <m/>
    <m/>
    <m/>
    <m/>
    <m/>
    <m/>
    <m/>
    <m/>
    <m/>
    <m/>
    <m/>
    <s v=""/>
  </r>
  <r>
    <x v="244"/>
    <x v="34"/>
    <m/>
    <m/>
    <m/>
    <m/>
    <m/>
    <m/>
    <m/>
    <m/>
    <m/>
    <m/>
    <m/>
    <s v=""/>
  </r>
  <r>
    <x v="245"/>
    <x v="35"/>
    <m/>
    <m/>
    <m/>
    <m/>
    <m/>
    <m/>
    <m/>
    <m/>
    <m/>
    <m/>
    <m/>
    <s v=""/>
  </r>
  <r>
    <x v="246"/>
    <x v="35"/>
    <m/>
    <m/>
    <m/>
    <m/>
    <m/>
    <m/>
    <m/>
    <m/>
    <m/>
    <m/>
    <m/>
    <s v=""/>
  </r>
  <r>
    <x v="247"/>
    <x v="35"/>
    <m/>
    <m/>
    <m/>
    <m/>
    <m/>
    <m/>
    <m/>
    <m/>
    <m/>
    <m/>
    <m/>
    <s v=""/>
  </r>
  <r>
    <x v="248"/>
    <x v="35"/>
    <m/>
    <m/>
    <m/>
    <m/>
    <m/>
    <m/>
    <m/>
    <m/>
    <m/>
    <m/>
    <m/>
    <s v=""/>
  </r>
  <r>
    <x v="249"/>
    <x v="35"/>
    <m/>
    <m/>
    <m/>
    <m/>
    <m/>
    <m/>
    <m/>
    <m/>
    <m/>
    <m/>
    <m/>
    <s v=""/>
  </r>
  <r>
    <x v="250"/>
    <x v="35"/>
    <m/>
    <m/>
    <m/>
    <m/>
    <m/>
    <m/>
    <m/>
    <m/>
    <m/>
    <m/>
    <m/>
    <s v=""/>
  </r>
  <r>
    <x v="251"/>
    <x v="35"/>
    <m/>
    <m/>
    <m/>
    <m/>
    <m/>
    <m/>
    <m/>
    <m/>
    <m/>
    <m/>
    <m/>
    <s v=""/>
  </r>
  <r>
    <x v="252"/>
    <x v="36"/>
    <m/>
    <m/>
    <m/>
    <m/>
    <m/>
    <m/>
    <m/>
    <m/>
    <m/>
    <m/>
    <m/>
    <s v=""/>
  </r>
  <r>
    <x v="253"/>
    <x v="36"/>
    <m/>
    <m/>
    <m/>
    <m/>
    <m/>
    <m/>
    <m/>
    <m/>
    <m/>
    <m/>
    <m/>
    <s v=""/>
  </r>
  <r>
    <x v="254"/>
    <x v="36"/>
    <m/>
    <m/>
    <m/>
    <m/>
    <m/>
    <m/>
    <m/>
    <m/>
    <m/>
    <m/>
    <m/>
    <s v=""/>
  </r>
  <r>
    <x v="255"/>
    <x v="36"/>
    <m/>
    <m/>
    <m/>
    <m/>
    <m/>
    <m/>
    <m/>
    <m/>
    <m/>
    <m/>
    <m/>
    <s v=""/>
  </r>
  <r>
    <x v="256"/>
    <x v="36"/>
    <m/>
    <m/>
    <m/>
    <m/>
    <m/>
    <m/>
    <m/>
    <m/>
    <m/>
    <m/>
    <m/>
    <s v=""/>
  </r>
  <r>
    <x v="257"/>
    <x v="36"/>
    <m/>
    <m/>
    <m/>
    <m/>
    <m/>
    <m/>
    <m/>
    <m/>
    <m/>
    <m/>
    <m/>
    <s v=""/>
  </r>
  <r>
    <x v="258"/>
    <x v="36"/>
    <m/>
    <m/>
    <m/>
    <m/>
    <m/>
    <m/>
    <m/>
    <m/>
    <m/>
    <m/>
    <m/>
    <s v=""/>
  </r>
  <r>
    <x v="259"/>
    <x v="37"/>
    <m/>
    <m/>
    <m/>
    <m/>
    <m/>
    <m/>
    <m/>
    <m/>
    <m/>
    <m/>
    <m/>
    <s v=""/>
  </r>
  <r>
    <x v="260"/>
    <x v="37"/>
    <m/>
    <m/>
    <m/>
    <m/>
    <m/>
    <m/>
    <m/>
    <m/>
    <m/>
    <m/>
    <m/>
    <s v=""/>
  </r>
  <r>
    <x v="261"/>
    <x v="37"/>
    <m/>
    <m/>
    <m/>
    <m/>
    <m/>
    <m/>
    <m/>
    <m/>
    <m/>
    <m/>
    <m/>
    <s v=""/>
  </r>
  <r>
    <x v="262"/>
    <x v="37"/>
    <m/>
    <m/>
    <m/>
    <m/>
    <m/>
    <m/>
    <m/>
    <m/>
    <m/>
    <m/>
    <m/>
    <s v=""/>
  </r>
  <r>
    <x v="263"/>
    <x v="37"/>
    <m/>
    <m/>
    <m/>
    <m/>
    <m/>
    <m/>
    <m/>
    <m/>
    <m/>
    <m/>
    <m/>
    <s v=""/>
  </r>
  <r>
    <x v="264"/>
    <x v="37"/>
    <m/>
    <m/>
    <m/>
    <m/>
    <m/>
    <m/>
    <m/>
    <m/>
    <m/>
    <m/>
    <m/>
    <s v=""/>
  </r>
  <r>
    <x v="265"/>
    <x v="37"/>
    <m/>
    <m/>
    <m/>
    <m/>
    <m/>
    <m/>
    <m/>
    <m/>
    <m/>
    <m/>
    <m/>
    <s v=""/>
  </r>
  <r>
    <x v="266"/>
    <x v="38"/>
    <m/>
    <m/>
    <m/>
    <m/>
    <m/>
    <m/>
    <m/>
    <m/>
    <m/>
    <m/>
    <m/>
    <s v=""/>
  </r>
  <r>
    <x v="267"/>
    <x v="38"/>
    <m/>
    <m/>
    <m/>
    <m/>
    <m/>
    <m/>
    <m/>
    <m/>
    <m/>
    <m/>
    <m/>
    <s v=""/>
  </r>
  <r>
    <x v="268"/>
    <x v="38"/>
    <m/>
    <m/>
    <m/>
    <m/>
    <m/>
    <m/>
    <m/>
    <m/>
    <m/>
    <m/>
    <m/>
    <s v=""/>
  </r>
  <r>
    <x v="269"/>
    <x v="38"/>
    <m/>
    <m/>
    <m/>
    <m/>
    <m/>
    <m/>
    <m/>
    <m/>
    <m/>
    <m/>
    <m/>
    <s v=""/>
  </r>
  <r>
    <x v="270"/>
    <x v="38"/>
    <m/>
    <m/>
    <m/>
    <m/>
    <m/>
    <m/>
    <m/>
    <m/>
    <m/>
    <m/>
    <m/>
    <s v=""/>
  </r>
  <r>
    <x v="271"/>
    <x v="38"/>
    <m/>
    <m/>
    <m/>
    <m/>
    <m/>
    <m/>
    <m/>
    <m/>
    <m/>
    <m/>
    <m/>
    <s v=""/>
  </r>
  <r>
    <x v="272"/>
    <x v="38"/>
    <m/>
    <m/>
    <m/>
    <m/>
    <m/>
    <m/>
    <m/>
    <m/>
    <m/>
    <m/>
    <m/>
    <s v=""/>
  </r>
  <r>
    <x v="273"/>
    <x v="39"/>
    <m/>
    <m/>
    <m/>
    <m/>
    <m/>
    <m/>
    <m/>
    <m/>
    <m/>
    <m/>
    <m/>
    <s v=""/>
  </r>
  <r>
    <x v="274"/>
    <x v="39"/>
    <m/>
    <m/>
    <m/>
    <m/>
    <m/>
    <m/>
    <m/>
    <m/>
    <m/>
    <m/>
    <m/>
    <s v=""/>
  </r>
  <r>
    <x v="275"/>
    <x v="39"/>
    <m/>
    <m/>
    <m/>
    <m/>
    <m/>
    <m/>
    <m/>
    <m/>
    <m/>
    <m/>
    <m/>
    <s v=""/>
  </r>
  <r>
    <x v="276"/>
    <x v="39"/>
    <m/>
    <m/>
    <m/>
    <m/>
    <m/>
    <m/>
    <m/>
    <m/>
    <m/>
    <m/>
    <m/>
    <s v=""/>
  </r>
  <r>
    <x v="277"/>
    <x v="39"/>
    <m/>
    <m/>
    <m/>
    <m/>
    <m/>
    <m/>
    <m/>
    <m/>
    <m/>
    <m/>
    <m/>
    <s v=""/>
  </r>
  <r>
    <x v="278"/>
    <x v="39"/>
    <m/>
    <m/>
    <m/>
    <m/>
    <m/>
    <m/>
    <m/>
    <m/>
    <m/>
    <m/>
    <m/>
    <s v=""/>
  </r>
  <r>
    <x v="279"/>
    <x v="39"/>
    <m/>
    <m/>
    <m/>
    <m/>
    <m/>
    <m/>
    <m/>
    <m/>
    <m/>
    <m/>
    <m/>
    <s v=""/>
  </r>
  <r>
    <x v="280"/>
    <x v="40"/>
    <m/>
    <m/>
    <m/>
    <m/>
    <m/>
    <m/>
    <m/>
    <m/>
    <m/>
    <m/>
    <m/>
    <s v=""/>
  </r>
  <r>
    <x v="281"/>
    <x v="40"/>
    <m/>
    <m/>
    <m/>
    <m/>
    <m/>
    <m/>
    <m/>
    <m/>
    <m/>
    <m/>
    <m/>
    <s v=""/>
  </r>
  <r>
    <x v="282"/>
    <x v="40"/>
    <m/>
    <m/>
    <m/>
    <m/>
    <m/>
    <m/>
    <m/>
    <m/>
    <m/>
    <m/>
    <m/>
    <s v=""/>
  </r>
  <r>
    <x v="283"/>
    <x v="40"/>
    <m/>
    <m/>
    <m/>
    <m/>
    <m/>
    <m/>
    <m/>
    <m/>
    <m/>
    <m/>
    <m/>
    <s v=""/>
  </r>
  <r>
    <x v="284"/>
    <x v="40"/>
    <m/>
    <m/>
    <m/>
    <m/>
    <m/>
    <m/>
    <m/>
    <m/>
    <m/>
    <m/>
    <m/>
    <s v=""/>
  </r>
  <r>
    <x v="285"/>
    <x v="40"/>
    <m/>
    <m/>
    <m/>
    <m/>
    <m/>
    <m/>
    <m/>
    <m/>
    <m/>
    <m/>
    <m/>
    <s v=""/>
  </r>
  <r>
    <x v="286"/>
    <x v="40"/>
    <m/>
    <m/>
    <m/>
    <m/>
    <m/>
    <m/>
    <m/>
    <m/>
    <m/>
    <m/>
    <m/>
    <s v=""/>
  </r>
  <r>
    <x v="287"/>
    <x v="41"/>
    <m/>
    <m/>
    <m/>
    <m/>
    <m/>
    <m/>
    <m/>
    <m/>
    <m/>
    <m/>
    <m/>
    <s v=""/>
  </r>
  <r>
    <x v="288"/>
    <x v="41"/>
    <m/>
    <m/>
    <m/>
    <m/>
    <m/>
    <m/>
    <m/>
    <m/>
    <m/>
    <m/>
    <m/>
    <s v=""/>
  </r>
  <r>
    <x v="289"/>
    <x v="41"/>
    <m/>
    <m/>
    <m/>
    <m/>
    <m/>
    <m/>
    <m/>
    <m/>
    <m/>
    <m/>
    <m/>
    <s v=""/>
  </r>
  <r>
    <x v="290"/>
    <x v="41"/>
    <m/>
    <m/>
    <m/>
    <m/>
    <m/>
    <m/>
    <m/>
    <m/>
    <m/>
    <m/>
    <m/>
    <s v=""/>
  </r>
  <r>
    <x v="291"/>
    <x v="41"/>
    <m/>
    <m/>
    <m/>
    <m/>
    <m/>
    <m/>
    <m/>
    <m/>
    <m/>
    <m/>
    <m/>
    <s v=""/>
  </r>
  <r>
    <x v="292"/>
    <x v="41"/>
    <m/>
    <m/>
    <m/>
    <m/>
    <m/>
    <m/>
    <m/>
    <m/>
    <m/>
    <m/>
    <m/>
    <s v=""/>
  </r>
  <r>
    <x v="293"/>
    <x v="41"/>
    <m/>
    <m/>
    <m/>
    <m/>
    <m/>
    <m/>
    <m/>
    <m/>
    <m/>
    <m/>
    <m/>
    <s v=""/>
  </r>
  <r>
    <x v="294"/>
    <x v="42"/>
    <m/>
    <m/>
    <m/>
    <m/>
    <m/>
    <m/>
    <m/>
    <m/>
    <m/>
    <m/>
    <m/>
    <s v=""/>
  </r>
  <r>
    <x v="295"/>
    <x v="42"/>
    <m/>
    <m/>
    <m/>
    <m/>
    <m/>
    <m/>
    <m/>
    <m/>
    <m/>
    <m/>
    <m/>
    <s v=""/>
  </r>
  <r>
    <x v="296"/>
    <x v="42"/>
    <m/>
    <m/>
    <m/>
    <m/>
    <m/>
    <m/>
    <m/>
    <m/>
    <m/>
    <m/>
    <m/>
    <s v=""/>
  </r>
  <r>
    <x v="297"/>
    <x v="42"/>
    <m/>
    <m/>
    <m/>
    <m/>
    <m/>
    <m/>
    <m/>
    <m/>
    <m/>
    <m/>
    <m/>
    <s v=""/>
  </r>
  <r>
    <x v="298"/>
    <x v="42"/>
    <m/>
    <m/>
    <m/>
    <m/>
    <m/>
    <m/>
    <m/>
    <m/>
    <m/>
    <m/>
    <m/>
    <s v=""/>
  </r>
  <r>
    <x v="299"/>
    <x v="42"/>
    <m/>
    <m/>
    <m/>
    <m/>
    <m/>
    <m/>
    <m/>
    <m/>
    <m/>
    <m/>
    <m/>
    <s v=""/>
  </r>
  <r>
    <x v="300"/>
    <x v="42"/>
    <m/>
    <m/>
    <m/>
    <m/>
    <m/>
    <m/>
    <m/>
    <m/>
    <m/>
    <m/>
    <m/>
    <s v=""/>
  </r>
  <r>
    <x v="301"/>
    <x v="43"/>
    <m/>
    <m/>
    <m/>
    <m/>
    <m/>
    <m/>
    <m/>
    <m/>
    <m/>
    <m/>
    <m/>
    <s v=""/>
  </r>
  <r>
    <x v="302"/>
    <x v="43"/>
    <m/>
    <m/>
    <m/>
    <m/>
    <m/>
    <m/>
    <m/>
    <m/>
    <m/>
    <m/>
    <m/>
    <s v=""/>
  </r>
  <r>
    <x v="303"/>
    <x v="43"/>
    <m/>
    <m/>
    <m/>
    <m/>
    <m/>
    <m/>
    <m/>
    <m/>
    <m/>
    <m/>
    <m/>
    <s v=""/>
  </r>
  <r>
    <x v="304"/>
    <x v="43"/>
    <m/>
    <m/>
    <m/>
    <m/>
    <m/>
    <m/>
    <m/>
    <m/>
    <m/>
    <m/>
    <m/>
    <s v=""/>
  </r>
  <r>
    <x v="305"/>
    <x v="43"/>
    <m/>
    <m/>
    <m/>
    <m/>
    <m/>
    <m/>
    <m/>
    <m/>
    <m/>
    <m/>
    <m/>
    <s v=""/>
  </r>
  <r>
    <x v="306"/>
    <x v="43"/>
    <m/>
    <m/>
    <m/>
    <m/>
    <m/>
    <m/>
    <m/>
    <m/>
    <m/>
    <m/>
    <m/>
    <s v=""/>
  </r>
  <r>
    <x v="307"/>
    <x v="43"/>
    <m/>
    <m/>
    <m/>
    <m/>
    <m/>
    <m/>
    <m/>
    <m/>
    <m/>
    <m/>
    <m/>
    <s v=""/>
  </r>
  <r>
    <x v="308"/>
    <x v="44"/>
    <m/>
    <m/>
    <m/>
    <m/>
    <m/>
    <m/>
    <m/>
    <m/>
    <m/>
    <m/>
    <m/>
    <s v=""/>
  </r>
  <r>
    <x v="309"/>
    <x v="44"/>
    <m/>
    <m/>
    <m/>
    <m/>
    <m/>
    <m/>
    <m/>
    <m/>
    <m/>
    <m/>
    <m/>
    <s v=""/>
  </r>
  <r>
    <x v="310"/>
    <x v="44"/>
    <m/>
    <m/>
    <m/>
    <m/>
    <m/>
    <m/>
    <m/>
    <m/>
    <m/>
    <m/>
    <m/>
    <s v=""/>
  </r>
  <r>
    <x v="311"/>
    <x v="44"/>
    <m/>
    <m/>
    <m/>
    <m/>
    <m/>
    <m/>
    <m/>
    <m/>
    <m/>
    <m/>
    <m/>
    <s v=""/>
  </r>
  <r>
    <x v="312"/>
    <x v="44"/>
    <m/>
    <m/>
    <m/>
    <m/>
    <m/>
    <m/>
    <m/>
    <m/>
    <m/>
    <m/>
    <m/>
    <s v=""/>
  </r>
  <r>
    <x v="313"/>
    <x v="44"/>
    <m/>
    <m/>
    <m/>
    <m/>
    <m/>
    <m/>
    <m/>
    <m/>
    <m/>
    <m/>
    <m/>
    <s v=""/>
  </r>
  <r>
    <x v="314"/>
    <x v="44"/>
    <m/>
    <m/>
    <m/>
    <m/>
    <m/>
    <m/>
    <m/>
    <m/>
    <m/>
    <m/>
    <m/>
    <s v=""/>
  </r>
  <r>
    <x v="315"/>
    <x v="45"/>
    <m/>
    <m/>
    <m/>
    <m/>
    <m/>
    <m/>
    <m/>
    <m/>
    <m/>
    <m/>
    <m/>
    <s v=""/>
  </r>
  <r>
    <x v="316"/>
    <x v="45"/>
    <m/>
    <m/>
    <m/>
    <m/>
    <m/>
    <m/>
    <m/>
    <m/>
    <m/>
    <m/>
    <m/>
    <s v=""/>
  </r>
  <r>
    <x v="317"/>
    <x v="45"/>
    <m/>
    <m/>
    <m/>
    <m/>
    <m/>
    <m/>
    <m/>
    <m/>
    <m/>
    <m/>
    <m/>
    <s v=""/>
  </r>
  <r>
    <x v="318"/>
    <x v="45"/>
    <m/>
    <m/>
    <m/>
    <m/>
    <m/>
    <m/>
    <m/>
    <m/>
    <m/>
    <m/>
    <m/>
    <s v=""/>
  </r>
  <r>
    <x v="319"/>
    <x v="45"/>
    <m/>
    <m/>
    <m/>
    <m/>
    <m/>
    <m/>
    <m/>
    <m/>
    <m/>
    <m/>
    <m/>
    <s v=""/>
  </r>
  <r>
    <x v="320"/>
    <x v="45"/>
    <m/>
    <m/>
    <m/>
    <m/>
    <m/>
    <m/>
    <m/>
    <m/>
    <m/>
    <m/>
    <m/>
    <s v=""/>
  </r>
  <r>
    <x v="321"/>
    <x v="45"/>
    <m/>
    <m/>
    <m/>
    <m/>
    <m/>
    <m/>
    <m/>
    <m/>
    <m/>
    <m/>
    <m/>
    <s v=""/>
  </r>
  <r>
    <x v="322"/>
    <x v="46"/>
    <m/>
    <m/>
    <m/>
    <m/>
    <m/>
    <m/>
    <m/>
    <m/>
    <m/>
    <m/>
    <m/>
    <s v=""/>
  </r>
  <r>
    <x v="323"/>
    <x v="46"/>
    <m/>
    <m/>
    <m/>
    <m/>
    <m/>
    <m/>
    <m/>
    <m/>
    <m/>
    <m/>
    <m/>
    <s v=""/>
  </r>
  <r>
    <x v="324"/>
    <x v="46"/>
    <m/>
    <m/>
    <m/>
    <m/>
    <m/>
    <m/>
    <m/>
    <m/>
    <m/>
    <m/>
    <m/>
    <s v=""/>
  </r>
  <r>
    <x v="325"/>
    <x v="46"/>
    <m/>
    <m/>
    <m/>
    <m/>
    <m/>
    <m/>
    <m/>
    <m/>
    <m/>
    <m/>
    <m/>
    <s v=""/>
  </r>
  <r>
    <x v="326"/>
    <x v="46"/>
    <m/>
    <m/>
    <m/>
    <m/>
    <m/>
    <m/>
    <m/>
    <m/>
    <m/>
    <m/>
    <m/>
    <s v=""/>
  </r>
  <r>
    <x v="327"/>
    <x v="46"/>
    <m/>
    <m/>
    <m/>
    <m/>
    <m/>
    <m/>
    <m/>
    <m/>
    <m/>
    <m/>
    <m/>
    <s v=""/>
  </r>
  <r>
    <x v="328"/>
    <x v="46"/>
    <m/>
    <m/>
    <m/>
    <m/>
    <m/>
    <m/>
    <m/>
    <m/>
    <m/>
    <m/>
    <m/>
    <s v=""/>
  </r>
  <r>
    <x v="329"/>
    <x v="47"/>
    <m/>
    <m/>
    <m/>
    <m/>
    <m/>
    <m/>
    <m/>
    <m/>
    <m/>
    <m/>
    <m/>
    <s v=""/>
  </r>
  <r>
    <x v="330"/>
    <x v="47"/>
    <m/>
    <m/>
    <m/>
    <m/>
    <m/>
    <m/>
    <m/>
    <m/>
    <m/>
    <m/>
    <m/>
    <s v=""/>
  </r>
  <r>
    <x v="331"/>
    <x v="47"/>
    <m/>
    <m/>
    <m/>
    <m/>
    <m/>
    <m/>
    <m/>
    <m/>
    <m/>
    <m/>
    <m/>
    <s v=""/>
  </r>
  <r>
    <x v="332"/>
    <x v="47"/>
    <m/>
    <m/>
    <m/>
    <m/>
    <m/>
    <m/>
    <m/>
    <m/>
    <m/>
    <m/>
    <m/>
    <s v=""/>
  </r>
  <r>
    <x v="333"/>
    <x v="47"/>
    <m/>
    <m/>
    <m/>
    <m/>
    <m/>
    <m/>
    <m/>
    <m/>
    <m/>
    <m/>
    <m/>
    <s v=""/>
  </r>
  <r>
    <x v="334"/>
    <x v="47"/>
    <m/>
    <m/>
    <m/>
    <m/>
    <m/>
    <m/>
    <m/>
    <m/>
    <m/>
    <m/>
    <m/>
    <s v=""/>
  </r>
  <r>
    <x v="335"/>
    <x v="47"/>
    <m/>
    <m/>
    <m/>
    <m/>
    <m/>
    <m/>
    <m/>
    <m/>
    <m/>
    <m/>
    <m/>
    <s v=""/>
  </r>
  <r>
    <x v="336"/>
    <x v="48"/>
    <m/>
    <m/>
    <m/>
    <m/>
    <m/>
    <m/>
    <m/>
    <m/>
    <m/>
    <m/>
    <m/>
    <s v=""/>
  </r>
  <r>
    <x v="337"/>
    <x v="48"/>
    <m/>
    <m/>
    <m/>
    <m/>
    <m/>
    <m/>
    <m/>
    <m/>
    <m/>
    <m/>
    <m/>
    <s v=""/>
  </r>
  <r>
    <x v="338"/>
    <x v="48"/>
    <m/>
    <m/>
    <m/>
    <m/>
    <m/>
    <m/>
    <m/>
    <m/>
    <m/>
    <m/>
    <m/>
    <s v=""/>
  </r>
  <r>
    <x v="339"/>
    <x v="48"/>
    <m/>
    <m/>
    <m/>
    <m/>
    <m/>
    <m/>
    <m/>
    <m/>
    <m/>
    <m/>
    <m/>
    <s v=""/>
  </r>
  <r>
    <x v="340"/>
    <x v="48"/>
    <m/>
    <m/>
    <m/>
    <m/>
    <m/>
    <m/>
    <m/>
    <m/>
    <m/>
    <m/>
    <m/>
    <s v=""/>
  </r>
  <r>
    <x v="341"/>
    <x v="48"/>
    <m/>
    <m/>
    <m/>
    <m/>
    <m/>
    <m/>
    <m/>
    <m/>
    <m/>
    <m/>
    <m/>
    <s v=""/>
  </r>
  <r>
    <x v="342"/>
    <x v="48"/>
    <m/>
    <m/>
    <m/>
    <m/>
    <m/>
    <m/>
    <m/>
    <m/>
    <m/>
    <m/>
    <m/>
    <s v=""/>
  </r>
  <r>
    <x v="343"/>
    <x v="49"/>
    <m/>
    <m/>
    <m/>
    <m/>
    <m/>
    <m/>
    <m/>
    <m/>
    <m/>
    <m/>
    <m/>
    <s v=""/>
  </r>
  <r>
    <x v="344"/>
    <x v="49"/>
    <m/>
    <m/>
    <m/>
    <m/>
    <m/>
    <m/>
    <m/>
    <m/>
    <m/>
    <m/>
    <m/>
    <s v=""/>
  </r>
  <r>
    <x v="345"/>
    <x v="49"/>
    <m/>
    <m/>
    <m/>
    <m/>
    <m/>
    <m/>
    <m/>
    <m/>
    <m/>
    <m/>
    <m/>
    <s v=""/>
  </r>
  <r>
    <x v="346"/>
    <x v="49"/>
    <m/>
    <m/>
    <m/>
    <m/>
    <m/>
    <m/>
    <m/>
    <m/>
    <m/>
    <m/>
    <m/>
    <s v=""/>
  </r>
  <r>
    <x v="347"/>
    <x v="49"/>
    <m/>
    <m/>
    <m/>
    <m/>
    <m/>
    <m/>
    <m/>
    <m/>
    <m/>
    <m/>
    <m/>
    <s v=""/>
  </r>
  <r>
    <x v="348"/>
    <x v="49"/>
    <m/>
    <m/>
    <m/>
    <m/>
    <m/>
    <m/>
    <m/>
    <m/>
    <m/>
    <m/>
    <m/>
    <s v=""/>
  </r>
  <r>
    <x v="349"/>
    <x v="49"/>
    <m/>
    <m/>
    <m/>
    <m/>
    <m/>
    <m/>
    <m/>
    <m/>
    <m/>
    <m/>
    <m/>
    <s v=""/>
  </r>
  <r>
    <x v="350"/>
    <x v="50"/>
    <m/>
    <m/>
    <m/>
    <m/>
    <m/>
    <m/>
    <m/>
    <m/>
    <m/>
    <m/>
    <m/>
    <s v=""/>
  </r>
  <r>
    <x v="351"/>
    <x v="50"/>
    <m/>
    <m/>
    <m/>
    <m/>
    <m/>
    <m/>
    <m/>
    <m/>
    <m/>
    <m/>
    <m/>
    <s v=""/>
  </r>
  <r>
    <x v="352"/>
    <x v="50"/>
    <m/>
    <m/>
    <m/>
    <m/>
    <m/>
    <m/>
    <m/>
    <m/>
    <m/>
    <m/>
    <m/>
    <s v=""/>
  </r>
  <r>
    <x v="353"/>
    <x v="50"/>
    <m/>
    <m/>
    <m/>
    <m/>
    <m/>
    <m/>
    <m/>
    <m/>
    <m/>
    <m/>
    <m/>
    <s v=""/>
  </r>
  <r>
    <x v="354"/>
    <x v="50"/>
    <m/>
    <m/>
    <m/>
    <m/>
    <m/>
    <m/>
    <m/>
    <m/>
    <m/>
    <m/>
    <m/>
    <s v=""/>
  </r>
  <r>
    <x v="355"/>
    <x v="50"/>
    <m/>
    <m/>
    <m/>
    <m/>
    <m/>
    <m/>
    <m/>
    <m/>
    <m/>
    <m/>
    <m/>
    <s v=""/>
  </r>
  <r>
    <x v="356"/>
    <x v="50"/>
    <m/>
    <m/>
    <m/>
    <m/>
    <m/>
    <m/>
    <m/>
    <m/>
    <m/>
    <m/>
    <m/>
    <s v=""/>
  </r>
  <r>
    <x v="357"/>
    <x v="51"/>
    <m/>
    <m/>
    <m/>
    <m/>
    <m/>
    <m/>
    <m/>
    <m/>
    <m/>
    <m/>
    <m/>
    <s v=""/>
  </r>
  <r>
    <x v="358"/>
    <x v="51"/>
    <m/>
    <m/>
    <m/>
    <m/>
    <m/>
    <m/>
    <m/>
    <m/>
    <m/>
    <m/>
    <m/>
    <s v=""/>
  </r>
  <r>
    <x v="359"/>
    <x v="51"/>
    <m/>
    <m/>
    <m/>
    <m/>
    <m/>
    <m/>
    <m/>
    <m/>
    <m/>
    <m/>
    <m/>
    <s v=""/>
  </r>
  <r>
    <x v="360"/>
    <x v="51"/>
    <m/>
    <m/>
    <m/>
    <m/>
    <m/>
    <m/>
    <m/>
    <m/>
    <m/>
    <m/>
    <m/>
    <s v=""/>
  </r>
  <r>
    <x v="361"/>
    <x v="51"/>
    <m/>
    <m/>
    <m/>
    <m/>
    <m/>
    <m/>
    <m/>
    <m/>
    <m/>
    <m/>
    <m/>
    <s v=""/>
  </r>
  <r>
    <x v="362"/>
    <x v="51"/>
    <m/>
    <m/>
    <m/>
    <m/>
    <m/>
    <m/>
    <m/>
    <m/>
    <m/>
    <m/>
    <m/>
    <s v=""/>
  </r>
  <r>
    <x v="363"/>
    <x v="51"/>
    <m/>
    <m/>
    <m/>
    <m/>
    <m/>
    <m/>
    <m/>
    <m/>
    <m/>
    <m/>
    <m/>
    <s v=""/>
  </r>
  <r>
    <x v="364"/>
    <x v="51"/>
    <m/>
    <m/>
    <m/>
    <m/>
    <m/>
    <m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3:B14" firstHeaderRow="1" firstDataRow="1" firstDataCol="1"/>
  <pivotFields count="15">
    <pivotField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  <item t="default"/>
      </items>
    </pivotField>
    <pivotField axis="axisRow" showAll="0" sortType="ascending">
      <items count="62">
        <item h="1" x="0"/>
        <item h="1" x="1"/>
        <item h="1" x="2"/>
        <item h="1" x="3"/>
        <item h="1" x="4"/>
        <item h="1" x="5"/>
        <item h="1" x="6"/>
        <item x="7"/>
        <item x="8"/>
        <item h="1" m="1" x="58"/>
        <item x="9"/>
        <item x="10"/>
        <item x="11"/>
        <item x="12"/>
        <item x="13"/>
        <item x="14"/>
        <item x="15"/>
        <item x="16"/>
        <item h="1" x="17"/>
        <item h="1" x="18"/>
        <item h="1" m="1" x="55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m="1" x="52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m="1" x="59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m="1" x="56"/>
        <item h="1" x="49"/>
        <item h="1" x="50"/>
        <item h="1" x="51"/>
        <item h="1" m="1" x="53"/>
        <item h="1" m="1" x="60"/>
        <item h="1" m="1" x="57"/>
        <item h="1" m="1" x="54"/>
        <item t="default"/>
      </items>
    </pivotField>
    <pivotField showAll="0" defaultSubtotal="0"/>
    <pivotField dataField="1"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"/>
  </rowFields>
  <rowItems count="11"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Average of Weight" fld="3" subtotal="average" baseField="1" baseItem="0" numFmtId="2"/>
  </dataFields>
  <formats count="2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9">
  <location ref="D33:H44" firstHeaderRow="0" firstDataRow="1" firstDataCol="1"/>
  <pivotFields count="15">
    <pivotField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  <item t="default"/>
      </items>
    </pivotField>
    <pivotField axis="axisRow" showAll="0" sortType="ascending">
      <items count="62">
        <item h="1" x="0"/>
        <item h="1" x="1"/>
        <item h="1" x="2"/>
        <item h="1" x="3"/>
        <item h="1" x="4"/>
        <item h="1" x="5"/>
        <item h="1" x="6"/>
        <item x="7"/>
        <item x="8"/>
        <item h="1" m="1" x="58"/>
        <item x="9"/>
        <item x="10"/>
        <item x="11"/>
        <item x="12"/>
        <item x="13"/>
        <item x="14"/>
        <item x="15"/>
        <item x="16"/>
        <item h="1" x="17"/>
        <item h="1" x="18"/>
        <item h="1" m="1" x="55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m="1" x="52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m="1" x="59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m="1" x="56"/>
        <item h="1" x="49"/>
        <item h="1" x="50"/>
        <item h="1" x="51"/>
        <item h="1" m="1" x="53"/>
        <item h="1" m="1" x="60"/>
        <item h="1" m="1" x="57"/>
        <item h="1" m="1" x="54"/>
        <item t="default"/>
      </items>
    </pivotField>
    <pivotField showAll="0" defaultSubtotal="0"/>
    <pivotField showAll="0"/>
    <pivotField dataField="1" showAll="0"/>
    <pivotField showAll="0"/>
    <pivotField showAll="0"/>
    <pivotField showAll="0"/>
    <pivotField showAl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"/>
  </rowFields>
  <rowItems count="11"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BF" fld="4" subtotal="average" baseField="1" baseItem="11" numFmtId="10"/>
    <dataField name="Average of Body Water %" fld="9" subtotal="average" baseField="1" baseItem="11" numFmtId="10"/>
    <dataField name="Average of Muscle Mass %" fld="10" subtotal="average" baseField="1" baseItem="11" numFmtId="10"/>
    <dataField name="Average of Bone Mass %" fld="11" subtotal="average" baseField="1" baseItem="11" numFmtId="10"/>
  </dataFields>
  <chartFormats count="8">
    <chartFormat chart="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D18:H29" firstHeaderRow="0" firstDataRow="1" firstDataCol="1"/>
  <pivotFields count="15">
    <pivotField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  <item t="default"/>
      </items>
    </pivotField>
    <pivotField axis="axisRow" showAll="0" sortType="ascending">
      <items count="62">
        <item h="1" x="0"/>
        <item h="1" x="1"/>
        <item h="1" x="2"/>
        <item h="1" x="3"/>
        <item h="1" x="4"/>
        <item h="1" x="5"/>
        <item h="1" x="6"/>
        <item x="7"/>
        <item x="8"/>
        <item h="1" m="1" x="58"/>
        <item x="9"/>
        <item x="10"/>
        <item x="11"/>
        <item x="12"/>
        <item x="13"/>
        <item x="14"/>
        <item x="15"/>
        <item x="16"/>
        <item h="1" x="17"/>
        <item h="1" x="18"/>
        <item h="1" m="1" x="55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m="1" x="52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m="1" x="59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m="1" x="56"/>
        <item h="1" x="49"/>
        <item h="1" x="50"/>
        <item h="1" x="51"/>
        <item h="1" m="1" x="53"/>
        <item h="1" m="1" x="60"/>
        <item h="1" m="1" x="57"/>
        <item h="1" m="1" x="54"/>
        <item t="default"/>
      </items>
    </pivotField>
    <pivotField showAll="0" defaultSubtotal="0"/>
    <pivotField showAll="0"/>
    <pivotField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1"/>
  </rowFields>
  <rowItems count="11"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Carbs" fld="5" subtotal="average" baseField="1" baseItem="7" numFmtId="2"/>
    <dataField name="Average of Fat" fld="6" subtotal="average" baseField="1" baseItem="7" numFmtId="2"/>
    <dataField name="Average of Protein" fld="7" subtotal="average" baseField="1" baseItem="7" numFmtId="2"/>
    <dataField name="Average of Fiber" fld="8" subtotal="average" baseField="1" baseItem="7" numFmtId="2"/>
  </dataFields>
  <chartFormats count="4">
    <chartFormat chart="5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showMissing="0" updatedVersion="6" minRefreshableVersion="3" useAutoFormatting="1" itemPrintTitles="1" createdVersion="6" indent="0" compact="0" outline="1" outlineData="1" compactData="0" multipleFieldFilters="0" chartFormat="14">
  <location ref="K4:O15" firstHeaderRow="0" firstDataRow="1" firstDataCol="1"/>
  <pivotFields count="25">
    <pivotField axis="axisRow" compact="0" showAll="0">
      <items count="53">
        <item x="7"/>
        <item x="8"/>
        <item x="9"/>
        <item x="10"/>
        <item x="11"/>
        <item x="12"/>
        <item x="13"/>
        <item x="14"/>
        <item x="15"/>
        <item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0"/>
        <item h="1" x="1"/>
        <item h="1" x="2"/>
        <item h="1" x="3"/>
        <item h="1" x="4"/>
        <item h="1" x="5"/>
        <item h="1" x="6"/>
        <item t="default"/>
      </items>
    </pivotField>
    <pivotField compact="0"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 defaultSubtotal="0"/>
    <pivotField compact="0" showAll="0"/>
    <pivotField compact="0" showAll="0"/>
    <pivotField compact="0" showAll="0"/>
    <pivotField compact="0" numFmtId="2" showAll="0"/>
    <pivotField compact="0" showAll="0"/>
    <pivotField compact="0" showAll="0"/>
    <pivotField compact="0" showAll="0"/>
    <pivotField compact="0" showAll="0"/>
    <pivotField dataField="1" compact="0" showAll="0"/>
    <pivotField compact="0" showAll="0"/>
    <pivotField dataField="1" compact="0" showAll="0"/>
    <pivotField dataField="1" compact="0" showAll="0"/>
    <pivotField dataField="1" compact="0" showAll="0"/>
    <pivotField compact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compact="0" dragToRow="0" dragToCol="0" dragToPage="0" showAll="0" defaultSubtotal="0"/>
    <pivotField compact="0" dragToRow="0" dragToCol="0" dragToPage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verage of Average Fat %" fld="17" subtotal="average" baseField="0" baseItem="0" numFmtId="10"/>
    <dataField name="Average of Average Body Water %" fld="19" subtotal="average" baseField="0" baseItem="0" numFmtId="10"/>
    <dataField name="Average of Average Muscle Mass %" fld="20" subtotal="average" baseField="0" baseItem="0" numFmtId="10"/>
    <dataField name="Average of Average Bone Mass %" fld="21" subtotal="average" baseField="0" baseItem="0" numFmtId="10"/>
  </dataFields>
  <chartFormats count="4">
    <chartFormat chart="13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3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3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5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outline="1" outlineData="1" multipleFieldFilters="0" chartFormat="8">
  <location ref="D4:F15" firstHeaderRow="0" firstDataRow="1" firstDataCol="1"/>
  <pivotFields count="25">
    <pivotField axis="axisRow" showAll="0">
      <items count="53">
        <item x="7"/>
        <item x="8"/>
        <item x="9"/>
        <item x="10"/>
        <item x="11"/>
        <item x="12"/>
        <item x="13"/>
        <item x="14"/>
        <item x="15"/>
        <item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0"/>
        <item h="1" x="1"/>
        <item h="1" x="2"/>
        <item h="1" x="3"/>
        <item h="1" x="4"/>
        <item h="1" x="5"/>
        <item h="1" x="6"/>
        <item t="default"/>
      </items>
    </pivotField>
    <pivotField numFmtId="14" showAll="0">
      <items count="36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0"/>
        <item t="default"/>
      </items>
    </pivotField>
    <pivotField showAll="0"/>
    <pivotField showAll="0"/>
    <pivotField showAll="0" defaultSubtotal="0"/>
    <pivotField showAll="0" defaultSubtotal="0"/>
    <pivotField dataField="1" showAll="0" defaultSubtotal="0"/>
    <pivotField dataField="1" showAll="0"/>
    <pivotField showAll="0" defaultSubtotal="0"/>
    <pivotField showAll="0"/>
    <pivotField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dragToRow="0" dragToCol="0" dragToPage="0" showAll="0" defaultSubtotal="0"/>
    <pivotField dragToRow="0" dragToCol="0" dragToPage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Average Calories Took In" fld="6" subtotal="average" baseField="0" baseItem="5" numFmtId="1"/>
    <dataField name="Average of Average Burned Calories" fld="7" subtotal="average" baseField="0" baseItem="5" numFmtId="1"/>
  </dataFields>
  <chartFormats count="2">
    <chartFormat chart="6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BLDates" displayName="TBLDates" ref="A5:V57" totalsRowShown="0">
  <autoFilter ref="A5:V57"/>
  <tableColumns count="22">
    <tableColumn id="1" name="Week Number"/>
    <tableColumn id="2" name="Monday" dataDxfId="34">
      <calculatedColumnFormula>B5+7</calculatedColumnFormula>
    </tableColumn>
    <tableColumn id="3" name="Average Weight" dataDxfId="33">
      <calculatedColumnFormula>IFERROR(AVERAGEIF(TBLData[Week],TBLDates[[#This Row],[Week Number]],TBLData[Weight]),"")</calculatedColumnFormula>
    </tableColumn>
    <tableColumn id="14" name="Average Weight Dif" dataDxfId="32">
      <calculatedColumnFormula>IFERROR(TBLDates[[#This Row],[Average Weight]]-C5,"")</calculatedColumnFormula>
    </tableColumn>
    <tableColumn id="4" name="Average Body Fat %" dataDxfId="31">
      <calculatedColumnFormula>IFERROR(AVERAGEIF(TBLData[Week],TBLDates[[#This Row],[Week Number]],TBLData[BF]),"")</calculatedColumnFormula>
    </tableColumn>
    <tableColumn id="17" name="Average Body Fat Difference" dataDxfId="30">
      <calculatedColumnFormula>IFERROR(TBLDates[[#This Row],[Average Body Fat %]]-E5,"")</calculatedColumnFormula>
    </tableColumn>
    <tableColumn id="21" name="Average Calories Took In" dataDxfId="29">
      <calculatedColumnFormula>IFERROR(AVERAGEIF(TBLData[Week],TBLDates[[#This Row],[Week Number]],TBLData[Calories Took in]),"")</calculatedColumnFormula>
    </tableColumn>
    <tableColumn id="6" name="Average Burned Calories" dataDxfId="28">
      <calculatedColumnFormula>IFERROR(AVERAGEIF(TBLData[Week],TBLDates[[#This Row],[Week Number]],TBLData[Calories Burned]),"")</calculatedColumnFormula>
    </tableColumn>
    <tableColumn id="22" name="Average Caloric Difference" dataDxfId="27">
      <calculatedColumnFormula>IFERROR(TBLDates[[#This Row],[Average Calories Took In]]-TBLDates[[#This Row],[Average Burned Calories]],"")</calculatedColumnFormula>
    </tableColumn>
    <tableColumn id="7" name="Average Carbs" dataDxfId="26">
      <calculatedColumnFormula>IFERROR(AVERAGEIF(TBLData[Week],TBLDates[[#This Row],[Week Number]],TBLData[Carbs]),"")</calculatedColumnFormula>
    </tableColumn>
    <tableColumn id="8" name="Average Fat" dataDxfId="25">
      <calculatedColumnFormula>IFERROR(AVERAGEIF(TBLData[Week],TBLDates[[#This Row],[Week Number]],TBLData[Fat]),"")</calculatedColumnFormula>
    </tableColumn>
    <tableColumn id="9" name="Average Protein" dataDxfId="24">
      <calculatedColumnFormula>IFERROR(AVERAGEIF(TBLData[Week],TBLDates[[#This Row],[Week Number]],TBLData[Protein]),"")</calculatedColumnFormula>
    </tableColumn>
    <tableColumn id="5" name="Weekly Calorie Intake" dataDxfId="23">
      <calculatedColumnFormula>IFERROR(SUM(TBLDates[Total Carbs]*4,TBLDates[Total Fats]*9,TBLDates[Total Protein]*4),"")</calculatedColumnFormula>
    </tableColumn>
    <tableColumn id="13" name="Total Carbs" dataDxfId="22">
      <calculatedColumnFormula>IFERROR(SUMIF(TBLData[Week],TBLDates[[#This Row],[Week Number]],TBLData[Carbs]),"")</calculatedColumnFormula>
    </tableColumn>
    <tableColumn id="12" name="Total Fats" dataDxfId="21">
      <calculatedColumnFormula>IFERROR(SUMIF(TBLData[Week],TBLDates[[#This Row],[Week Number]],TBLData[Fat]),"")</calculatedColumnFormula>
    </tableColumn>
    <tableColumn id="11" name="Total Protein" dataDxfId="20">
      <calculatedColumnFormula>IFERROR(SUMIF(TBLData[Week],TBLDates[[#This Row],[Week Number]],TBLData[Protein]),"")</calculatedColumnFormula>
    </tableColumn>
    <tableColumn id="10" name="Average Carbs %" dataDxfId="19">
      <calculatedColumnFormula>IFERROR(TBLDates[[#This Row],[Average Carbs]]/(SUM(TBLDates[[#This Row],[Average Carbs]:[Average Protein]])),"")</calculatedColumnFormula>
    </tableColumn>
    <tableColumn id="15" name="Average Fat %" dataDxfId="18">
      <calculatedColumnFormula>IFERROR(TBLDates[[#This Row],[Average Fat]]/(SUM(TBLDates[[#This Row],[Average Carbs]:[Average Protein]])),"")</calculatedColumnFormula>
    </tableColumn>
    <tableColumn id="16" name="Average Protein %" dataDxfId="17">
      <calculatedColumnFormula>IFERROR(TBLDates[[#This Row],[Average Protein]]/(SUM(TBLDates[[#This Row],[Average Carbs]:[Average Protein]])),"")</calculatedColumnFormula>
    </tableColumn>
    <tableColumn id="18" name="Average Body Water %" dataDxfId="16">
      <calculatedColumnFormula>IFERROR(AVERAGEIF(TBLData[Week],TBLDates[[#This Row],[Week Number]],TBLData[Body Water %]),"")</calculatedColumnFormula>
    </tableColumn>
    <tableColumn id="19" name="Average Muscle Mass %" dataDxfId="15">
      <calculatedColumnFormula>IFERROR(AVERAGEIF(TBLData[Week],TBLDates[[#This Row],[Week Number]],TBLData[Bone Mass %]),"")</calculatedColumnFormula>
    </tableColumn>
    <tableColumn id="20" name="Average Bone Mass %" dataDxfId="14">
      <calculatedColumnFormula>IFERROR(AVERAGEIF(TBLData[Week],TBLDates[[#This Row],[Week Number]],TBLData[Bone Mass %]),"")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BLData" displayName="TBLData" ref="A10:N375" totalsRowShown="0">
  <autoFilter ref="A10:N375">
    <filterColumn colId="1">
      <filters>
        <filter val="Week 08"/>
        <filter val="Week 09"/>
        <filter val="Week 10"/>
        <filter val="Week 11"/>
        <filter val="Week 12"/>
        <filter val="Week 13"/>
        <filter val="Week 14"/>
        <filter val="Week 15"/>
        <filter val="Week 16"/>
        <filter val="Week 17"/>
        <filter val="Week 18"/>
        <filter val="Week 19"/>
        <filter val="Week 20"/>
        <filter val="Week 21"/>
        <filter val="Week 22"/>
        <filter val="Week 23"/>
        <filter val="Week 24"/>
        <filter val="Week 25"/>
        <filter val="Week 26"/>
        <filter val="Week 27"/>
        <filter val="Week 28"/>
        <filter val="Week 29"/>
        <filter val="Week 30"/>
        <filter val="Week 31"/>
        <filter val="Week 32"/>
        <filter val="Week 33"/>
        <filter val="Week 34"/>
        <filter val="Week 35"/>
        <filter val="Week 36"/>
        <filter val="Week 37"/>
        <filter val="Week 38"/>
        <filter val="Week 39"/>
        <filter val="Week 40"/>
        <filter val="Week 41"/>
        <filter val="Week 42"/>
        <filter val="Week 43"/>
        <filter val="Week 44"/>
        <filter val="Week 45"/>
        <filter val="Week 46"/>
        <filter val="Week 47"/>
        <filter val="Week 48"/>
        <filter val="Week 49"/>
        <filter val="Week 50"/>
        <filter val="Week 51"/>
        <filter val="Week 52"/>
      </filters>
    </filterColumn>
  </autoFilter>
  <tableColumns count="14">
    <tableColumn id="1" name="Date" dataDxfId="13"/>
    <tableColumn id="9" name="Week" dataDxfId="12">
      <calculatedColumnFormula>INDEX(TBLDates[Week Number],MATCH(TBLData[[#This Row],[Date]],TBLDates[Monday],1))</calculatedColumnFormula>
    </tableColumn>
    <tableColumn id="17" name="Diet Plan" dataDxfId="11"/>
    <tableColumn id="2" name="Weight" dataDxfId="10"/>
    <tableColumn id="3" name="BF" dataDxfId="9"/>
    <tableColumn id="5" name="Carbs"/>
    <tableColumn id="6" name="Fat"/>
    <tableColumn id="7" name="Protein"/>
    <tableColumn id="8" name="Fiber"/>
    <tableColumn id="13" name="Body Water %" dataDxfId="8"/>
    <tableColumn id="16" name="Muscle Mass %" dataDxfId="7"/>
    <tableColumn id="15" name="Bone Mass %" dataDxfId="6"/>
    <tableColumn id="4" name="Calories Burned" dataDxfId="5"/>
    <tableColumn id="10" name="Calories Took in" dataDxfId="4">
      <calculatedColumnFormula>IF(TBLData[[#This Row],[Carbs]]*4+TBLData[[#This Row],[Protein]]*4+TBLData[[#This Row],[Fat]]*9=0,"",TBLData[[#This Row],[Carbs]]*4+TBLData[[#This Row],[Protein]]*4+TBLData[[#This Row],[Fat]]*9)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Zeros="0" topLeftCell="A19" workbookViewId="0">
      <selection activeCell="A10" sqref="A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12"/>
  <sheetViews>
    <sheetView showZeros="0" workbookViewId="0">
      <selection activeCell="A12" sqref="A12"/>
    </sheetView>
  </sheetViews>
  <sheetFormatPr defaultRowHeight="15" x14ac:dyDescent="0.25"/>
  <cols>
    <col min="1" max="1" width="16.140625" customWidth="1"/>
    <col min="2" max="2" width="24.85546875" bestFit="1" customWidth="1"/>
    <col min="3" max="3" width="18.5703125" customWidth="1"/>
    <col min="4" max="4" width="20.42578125" customWidth="1"/>
    <col min="5" max="5" width="18.5703125" customWidth="1"/>
    <col min="6" max="7" width="24.85546875" customWidth="1"/>
    <col min="8" max="9" width="28.5703125" customWidth="1"/>
    <col min="10" max="11" width="18" customWidth="1"/>
    <col min="12" max="12" width="22.7109375" customWidth="1"/>
    <col min="13" max="13" width="18.42578125" customWidth="1"/>
    <col min="14" max="15" width="16.28515625" customWidth="1"/>
    <col min="16" max="16" width="18" bestFit="1" customWidth="1"/>
    <col min="17" max="17" width="15.85546875" bestFit="1" customWidth="1"/>
    <col min="18" max="19" width="19.85546875" bestFit="1" customWidth="1"/>
    <col min="20" max="21" width="21.28515625" customWidth="1"/>
    <col min="22" max="22" width="24.28515625" customWidth="1"/>
  </cols>
  <sheetData>
    <row r="3" spans="1:22" x14ac:dyDescent="0.25">
      <c r="A3" t="s">
        <v>8</v>
      </c>
    </row>
    <row r="4" spans="1:22" x14ac:dyDescent="0.25">
      <c r="A4" t="s">
        <v>82</v>
      </c>
    </row>
    <row r="5" spans="1:22" x14ac:dyDescent="0.25">
      <c r="A5" t="s">
        <v>9</v>
      </c>
      <c r="B5" t="s">
        <v>0</v>
      </c>
      <c r="C5" s="2" t="s">
        <v>25</v>
      </c>
      <c r="D5" s="2" t="s">
        <v>50</v>
      </c>
      <c r="E5" t="s">
        <v>104</v>
      </c>
      <c r="F5" s="3" t="s">
        <v>105</v>
      </c>
      <c r="G5" t="s">
        <v>98</v>
      </c>
      <c r="H5" s="2" t="s">
        <v>80</v>
      </c>
      <c r="I5" s="2" t="s">
        <v>107</v>
      </c>
      <c r="J5" t="s">
        <v>26</v>
      </c>
      <c r="K5" t="s">
        <v>27</v>
      </c>
      <c r="L5" t="s">
        <v>28</v>
      </c>
      <c r="M5" t="s">
        <v>81</v>
      </c>
      <c r="N5" t="s">
        <v>29</v>
      </c>
      <c r="O5" t="s">
        <v>30</v>
      </c>
      <c r="P5" t="s">
        <v>31</v>
      </c>
      <c r="Q5" s="3" t="s">
        <v>84</v>
      </c>
      <c r="R5" s="3" t="s">
        <v>85</v>
      </c>
      <c r="S5" s="3" t="s">
        <v>83</v>
      </c>
      <c r="T5" t="s">
        <v>89</v>
      </c>
      <c r="U5" t="s">
        <v>90</v>
      </c>
      <c r="V5" t="s">
        <v>91</v>
      </c>
    </row>
    <row r="6" spans="1:22" x14ac:dyDescent="0.25">
      <c r="A6" t="s">
        <v>34</v>
      </c>
      <c r="B6" s="1">
        <v>43101</v>
      </c>
      <c r="C6" s="2" t="str">
        <f>IFERROR(AVERAGEIF(TBLData[Week],TBLDates[[#This Row],[Week Number]],TBLData[Weight]),"")</f>
        <v/>
      </c>
      <c r="D6" s="2" t="str">
        <f>IFERROR(TBLDates[[#This Row],[Average Weight]]-C5,"")</f>
        <v/>
      </c>
      <c r="E6" s="3" t="str">
        <f>IFERROR(AVERAGEIF(TBLData[Week],TBLDates[[#This Row],[Week Number]],TBLData[BF]),"")</f>
        <v/>
      </c>
      <c r="F6" s="3" t="str">
        <f>IFERROR(TBLDates[[#This Row],[Average Body Fat %]]-E5,"")</f>
        <v/>
      </c>
      <c r="G6" s="2" t="str">
        <f>IFERROR(AVERAGEIF(TBLData[Week],TBLDates[[#This Row],[Week Number]],TBLData[Calories Took in]),"")</f>
        <v/>
      </c>
      <c r="H6" s="2" t="str">
        <f>IFERROR(AVERAGEIF(TBLData[Week],TBLDates[[#This Row],[Week Number]],TBLData[Calories Burned]),"")</f>
        <v/>
      </c>
      <c r="I6" s="2" t="str">
        <f>IFERROR(TBLDates[[#This Row],[Average Calories Took In]]-TBLDates[[#This Row],[Average Burned Calories]],"")</f>
        <v/>
      </c>
      <c r="J6" s="2" t="str">
        <f>IFERROR(AVERAGEIF(TBLData[Week],TBLDates[[#This Row],[Week Number]],TBLData[Carbs]),"")</f>
        <v/>
      </c>
      <c r="K6" s="2" t="str">
        <f>IFERROR(AVERAGEIF(TBLData[Week],TBLDates[[#This Row],[Week Number]],TBLData[Fat]),"")</f>
        <v/>
      </c>
      <c r="L6" s="2" t="str">
        <f>IFERROR(AVERAGEIF(TBLData[Week],TBLDates[[#This Row],[Week Number]],TBLData[Protein]),"")</f>
        <v/>
      </c>
      <c r="M6" s="2">
        <f>IFERROR(SUM(TBLDates[Total Carbs]*4,TBLDates[Total Fats]*9,TBLDates[Total Protein]*4),"")</f>
        <v>0</v>
      </c>
      <c r="N6" s="12">
        <f>IFERROR(SUMIF(TBLData[Week],TBLDates[[#This Row],[Week Number]],TBLData[Carbs]),"")</f>
        <v>0</v>
      </c>
      <c r="O6" s="12">
        <f>IFERROR(SUMIF(TBLData[Week],TBLDates[[#This Row],[Week Number]],TBLData[Fat]),"")</f>
        <v>0</v>
      </c>
      <c r="P6" s="12">
        <f>IFERROR(SUMIF(TBLData[Week],TBLDates[[#This Row],[Week Number]],TBLData[Protein]),"")</f>
        <v>0</v>
      </c>
      <c r="Q6" s="3" t="str">
        <f>IFERROR(TBLDates[[#This Row],[Average Carbs]]/(SUM(TBLDates[[#This Row],[Average Carbs]:[Average Protein]])),"")</f>
        <v/>
      </c>
      <c r="R6" s="3" t="str">
        <f>IFERROR(TBLDates[[#This Row],[Average Fat]]/(SUM(TBLDates[[#This Row],[Average Carbs]:[Average Protein]])),"")</f>
        <v/>
      </c>
      <c r="S6" s="3" t="str">
        <f>IFERROR(TBLDates[[#This Row],[Average Protein]]/(SUM(TBLDates[[#This Row],[Average Carbs]:[Average Protein]])),"")</f>
        <v/>
      </c>
      <c r="T6" s="3" t="str">
        <f>IFERROR(AVERAGEIF(TBLData[Week],TBLDates[[#This Row],[Week Number]],TBLData[Body Water %]),"")</f>
        <v/>
      </c>
      <c r="U6" s="3" t="str">
        <f>IFERROR(AVERAGEIF(TBLData[Week],TBLDates[[#This Row],[Week Number]],TBLData[Bone Mass %]),"")</f>
        <v/>
      </c>
      <c r="V6" s="3" t="str">
        <f>IFERROR(AVERAGEIF(TBLData[Week],TBLDates[[#This Row],[Week Number]],TBLData[Bone Mass %]),"")</f>
        <v/>
      </c>
    </row>
    <row r="7" spans="1:22" x14ac:dyDescent="0.25">
      <c r="A7" t="s">
        <v>42</v>
      </c>
      <c r="B7" s="1">
        <f t="shared" ref="B7:B13" si="0">B6+7</f>
        <v>43108</v>
      </c>
      <c r="C7" s="2" t="str">
        <f>IFERROR(AVERAGEIF(TBLData[Week],TBLDates[[#This Row],[Week Number]],TBLData[Weight]),"")</f>
        <v/>
      </c>
      <c r="D7" s="2" t="str">
        <f>IFERROR(TBLDates[[#This Row],[Average Weight]]-C6,"")</f>
        <v/>
      </c>
      <c r="E7" s="3" t="str">
        <f>IFERROR(AVERAGEIF(TBLData[Week],TBLDates[[#This Row],[Week Number]],TBLData[BF]),"")</f>
        <v/>
      </c>
      <c r="F7" s="3" t="str">
        <f>IFERROR(TBLDates[[#This Row],[Average Body Fat %]]-E6,"")</f>
        <v/>
      </c>
      <c r="G7" s="2" t="str">
        <f>IFERROR(AVERAGEIF(TBLData[Week],TBLDates[[#This Row],[Week Number]],TBLData[Calories Took in]),"")</f>
        <v/>
      </c>
      <c r="H7" s="2" t="str">
        <f>IFERROR(AVERAGEIF(TBLData[Week],TBLDates[[#This Row],[Week Number]],TBLData[Calories Burned]),"")</f>
        <v/>
      </c>
      <c r="I7" s="2" t="str">
        <f>IFERROR(TBLDates[[#This Row],[Average Calories Took In]]-TBLDates[[#This Row],[Average Burned Calories]],"")</f>
        <v/>
      </c>
      <c r="J7" s="2" t="str">
        <f>IFERROR(AVERAGEIF(TBLData[Week],TBLDates[[#This Row],[Week Number]],TBLData[Carbs]),"")</f>
        <v/>
      </c>
      <c r="K7" s="2" t="str">
        <f>IFERROR(AVERAGEIF(TBLData[Week],TBLDates[[#This Row],[Week Number]],TBLData[Fat]),"")</f>
        <v/>
      </c>
      <c r="L7" s="2" t="str">
        <f>IFERROR(AVERAGEIF(TBLData[Week],TBLDates[[#This Row],[Week Number]],TBLData[Protein]),"")</f>
        <v/>
      </c>
      <c r="M7" s="2">
        <f>IFERROR(SUM(TBLDates[Total Carbs]*4,TBLDates[Total Fats]*9,TBLDates[Total Protein]*4),"")</f>
        <v>0</v>
      </c>
      <c r="N7" s="12">
        <f>IFERROR(SUMIF(TBLData[Week],TBLDates[[#This Row],[Week Number]],TBLData[Carbs]),"")</f>
        <v>0</v>
      </c>
      <c r="O7" s="12">
        <f>IFERROR(SUMIF(TBLData[Week],TBLDates[[#This Row],[Week Number]],TBLData[Fat]),"")</f>
        <v>0</v>
      </c>
      <c r="P7" s="12">
        <f>IFERROR(SUMIF(TBLData[Week],TBLDates[[#This Row],[Week Number]],TBLData[Protein]),"")</f>
        <v>0</v>
      </c>
      <c r="Q7" s="3" t="str">
        <f>IFERROR(TBLDates[[#This Row],[Average Carbs]]/(SUM(TBLDates[[#This Row],[Average Carbs]:[Average Protein]])),"")</f>
        <v/>
      </c>
      <c r="R7" s="3" t="str">
        <f>IFERROR(TBLDates[[#This Row],[Average Fat]]/(SUM(TBLDates[[#This Row],[Average Carbs]:[Average Protein]])),"")</f>
        <v/>
      </c>
      <c r="S7" s="3" t="str">
        <f>IFERROR(TBLDates[[#This Row],[Average Protein]]/(SUM(TBLDates[[#This Row],[Average Carbs]:[Average Protein]])),"")</f>
        <v/>
      </c>
      <c r="T7" s="3" t="str">
        <f>IFERROR(AVERAGEIF(TBLData[Week],TBLDates[[#This Row],[Week Number]],TBLData[Body Water %]),"")</f>
        <v/>
      </c>
      <c r="U7" s="3" t="str">
        <f>IFERROR(AVERAGEIF(TBLData[Week],TBLDates[[#This Row],[Week Number]],TBLData[Bone Mass %]),"")</f>
        <v/>
      </c>
      <c r="V7" s="3" t="str">
        <f>IFERROR(AVERAGEIF(TBLData[Week],TBLDates[[#This Row],[Week Number]],TBLData[Bone Mass %]),"")</f>
        <v/>
      </c>
    </row>
    <row r="8" spans="1:22" x14ac:dyDescent="0.25">
      <c r="A8" t="s">
        <v>35</v>
      </c>
      <c r="B8" s="1">
        <f t="shared" si="0"/>
        <v>43115</v>
      </c>
      <c r="C8" s="2" t="str">
        <f>IFERROR(AVERAGEIF(TBLData[Week],TBLDates[[#This Row],[Week Number]],TBLData[Weight]),"")</f>
        <v/>
      </c>
      <c r="D8" s="2" t="str">
        <f>IFERROR(TBLDates[[#This Row],[Average Weight]]-C7,"")</f>
        <v/>
      </c>
      <c r="E8" s="3" t="str">
        <f>IFERROR(AVERAGEIF(TBLData[Week],TBLDates[[#This Row],[Week Number]],TBLData[BF]),"")</f>
        <v/>
      </c>
      <c r="F8" s="3" t="str">
        <f>IFERROR(TBLDates[[#This Row],[Average Body Fat %]]-E7,"")</f>
        <v/>
      </c>
      <c r="G8" s="2" t="str">
        <f>IFERROR(AVERAGEIF(TBLData[Week],TBLDates[[#This Row],[Week Number]],TBLData[Calories Took in]),"")</f>
        <v/>
      </c>
      <c r="H8" s="2" t="str">
        <f>IFERROR(AVERAGEIF(TBLData[Week],TBLDates[[#This Row],[Week Number]],TBLData[Calories Burned]),"")</f>
        <v/>
      </c>
      <c r="I8" s="2" t="str">
        <f>IFERROR(TBLDates[[#This Row],[Average Calories Took In]]-TBLDates[[#This Row],[Average Burned Calories]],"")</f>
        <v/>
      </c>
      <c r="J8" s="2" t="str">
        <f>IFERROR(AVERAGEIF(TBLData[Week],TBLDates[[#This Row],[Week Number]],TBLData[Carbs]),"")</f>
        <v/>
      </c>
      <c r="K8" s="2" t="str">
        <f>IFERROR(AVERAGEIF(TBLData[Week],TBLDates[[#This Row],[Week Number]],TBLData[Fat]),"")</f>
        <v/>
      </c>
      <c r="L8" s="2" t="str">
        <f>IFERROR(AVERAGEIF(TBLData[Week],TBLDates[[#This Row],[Week Number]],TBLData[Protein]),"")</f>
        <v/>
      </c>
      <c r="M8" s="2">
        <f>IFERROR(SUM(TBLDates[Total Carbs]*4,TBLDates[Total Fats]*9,TBLDates[Total Protein]*4),"")</f>
        <v>0</v>
      </c>
      <c r="N8" s="12">
        <f>IFERROR(SUMIF(TBLData[Week],TBLDates[[#This Row],[Week Number]],TBLData[Carbs]),"")</f>
        <v>0</v>
      </c>
      <c r="O8" s="12">
        <f>IFERROR(SUMIF(TBLData[Week],TBLDates[[#This Row],[Week Number]],TBLData[Fat]),"")</f>
        <v>0</v>
      </c>
      <c r="P8" s="12">
        <f>IFERROR(SUMIF(TBLData[Week],TBLDates[[#This Row],[Week Number]],TBLData[Protein]),"")</f>
        <v>0</v>
      </c>
      <c r="Q8" s="3" t="str">
        <f>IFERROR(TBLDates[[#This Row],[Average Carbs]]/(SUM(TBLDates[[#This Row],[Average Carbs]:[Average Protein]])),"")</f>
        <v/>
      </c>
      <c r="R8" s="3" t="str">
        <f>IFERROR(TBLDates[[#This Row],[Average Fat]]/(SUM(TBLDates[[#This Row],[Average Carbs]:[Average Protein]])),"")</f>
        <v/>
      </c>
      <c r="S8" s="3" t="str">
        <f>IFERROR(TBLDates[[#This Row],[Average Protein]]/(SUM(TBLDates[[#This Row],[Average Carbs]:[Average Protein]])),"")</f>
        <v/>
      </c>
      <c r="T8" s="3" t="str">
        <f>IFERROR(AVERAGEIF(TBLData[Week],TBLDates[[#This Row],[Week Number]],TBLData[Body Water %]),"")</f>
        <v/>
      </c>
      <c r="U8" s="3" t="str">
        <f>IFERROR(AVERAGEIF(TBLData[Week],TBLDates[[#This Row],[Week Number]],TBLData[Bone Mass %]),"")</f>
        <v/>
      </c>
      <c r="V8" s="3" t="str">
        <f>IFERROR(AVERAGEIF(TBLData[Week],TBLDates[[#This Row],[Week Number]],TBLData[Bone Mass %]),"")</f>
        <v/>
      </c>
    </row>
    <row r="9" spans="1:22" x14ac:dyDescent="0.25">
      <c r="A9" t="s">
        <v>36</v>
      </c>
      <c r="B9" s="1">
        <f t="shared" si="0"/>
        <v>43122</v>
      </c>
      <c r="C9" s="2" t="str">
        <f>IFERROR(AVERAGEIF(TBLData[Week],TBLDates[[#This Row],[Week Number]],TBLData[Weight]),"")</f>
        <v/>
      </c>
      <c r="D9" s="2" t="str">
        <f>IFERROR(TBLDates[[#This Row],[Average Weight]]-C8,"")</f>
        <v/>
      </c>
      <c r="E9" s="3" t="str">
        <f>IFERROR(AVERAGEIF(TBLData[Week],TBLDates[[#This Row],[Week Number]],TBLData[BF]),"")</f>
        <v/>
      </c>
      <c r="F9" s="3" t="str">
        <f>IFERROR(TBLDates[[#This Row],[Average Body Fat %]]-E8,"")</f>
        <v/>
      </c>
      <c r="G9" s="2" t="str">
        <f>IFERROR(AVERAGEIF(TBLData[Week],TBLDates[[#This Row],[Week Number]],TBLData[Calories Took in]),"")</f>
        <v/>
      </c>
      <c r="H9" s="2" t="str">
        <f>IFERROR(AVERAGEIF(TBLData[Week],TBLDates[[#This Row],[Week Number]],TBLData[Calories Burned]),"")</f>
        <v/>
      </c>
      <c r="I9" s="2" t="str">
        <f>IFERROR(TBLDates[[#This Row],[Average Calories Took In]]-TBLDates[[#This Row],[Average Burned Calories]],"")</f>
        <v/>
      </c>
      <c r="J9" s="2" t="str">
        <f>IFERROR(AVERAGEIF(TBLData[Week],TBLDates[[#This Row],[Week Number]],TBLData[Carbs]),"")</f>
        <v/>
      </c>
      <c r="K9" s="2" t="str">
        <f>IFERROR(AVERAGEIF(TBLData[Week],TBLDates[[#This Row],[Week Number]],TBLData[Fat]),"")</f>
        <v/>
      </c>
      <c r="L9" s="2" t="str">
        <f>IFERROR(AVERAGEIF(TBLData[Week],TBLDates[[#This Row],[Week Number]],TBLData[Protein]),"")</f>
        <v/>
      </c>
      <c r="M9" s="2">
        <f>IFERROR(SUM(TBLDates[Total Carbs]*4,TBLDates[Total Fats]*9,TBLDates[Total Protein]*4),"")</f>
        <v>0</v>
      </c>
      <c r="N9" s="12">
        <f>IFERROR(SUMIF(TBLData[Week],TBLDates[[#This Row],[Week Number]],TBLData[Carbs]),"")</f>
        <v>0</v>
      </c>
      <c r="O9" s="12">
        <f>IFERROR(SUMIF(TBLData[Week],TBLDates[[#This Row],[Week Number]],TBLData[Fat]),"")</f>
        <v>0</v>
      </c>
      <c r="P9" s="12">
        <f>IFERROR(SUMIF(TBLData[Week],TBLDates[[#This Row],[Week Number]],TBLData[Protein]),"")</f>
        <v>0</v>
      </c>
      <c r="Q9" s="3" t="str">
        <f>IFERROR(TBLDates[[#This Row],[Average Carbs]]/(SUM(TBLDates[[#This Row],[Average Carbs]:[Average Protein]])),"")</f>
        <v/>
      </c>
      <c r="R9" s="3" t="str">
        <f>IFERROR(TBLDates[[#This Row],[Average Fat]]/(SUM(TBLDates[[#This Row],[Average Carbs]:[Average Protein]])),"")</f>
        <v/>
      </c>
      <c r="S9" s="3" t="str">
        <f>IFERROR(TBLDates[[#This Row],[Average Protein]]/(SUM(TBLDates[[#This Row],[Average Carbs]:[Average Protein]])),"")</f>
        <v/>
      </c>
      <c r="T9" s="3" t="str">
        <f>IFERROR(AVERAGEIF(TBLData[Week],TBLDates[[#This Row],[Week Number]],TBLData[Body Water %]),"")</f>
        <v/>
      </c>
      <c r="U9" s="3" t="str">
        <f>IFERROR(AVERAGEIF(TBLData[Week],TBLDates[[#This Row],[Week Number]],TBLData[Bone Mass %]),"")</f>
        <v/>
      </c>
      <c r="V9" s="3" t="str">
        <f>IFERROR(AVERAGEIF(TBLData[Week],TBLDates[[#This Row],[Week Number]],TBLData[Bone Mass %]),"")</f>
        <v/>
      </c>
    </row>
    <row r="10" spans="1:22" x14ac:dyDescent="0.25">
      <c r="A10" t="s">
        <v>37</v>
      </c>
      <c r="B10" s="1">
        <f t="shared" si="0"/>
        <v>43129</v>
      </c>
      <c r="C10" s="2" t="str">
        <f>IFERROR(AVERAGEIF(TBLData[Week],TBLDates[[#This Row],[Week Number]],TBLData[Weight]),"")</f>
        <v/>
      </c>
      <c r="D10" s="2" t="str">
        <f>IFERROR(TBLDates[[#This Row],[Average Weight]]-C9,"")</f>
        <v/>
      </c>
      <c r="E10" s="3" t="str">
        <f>IFERROR(AVERAGEIF(TBLData[Week],TBLDates[[#This Row],[Week Number]],TBLData[BF]),"")</f>
        <v/>
      </c>
      <c r="F10" s="3" t="str">
        <f>IFERROR(TBLDates[[#This Row],[Average Body Fat %]]-E9,"")</f>
        <v/>
      </c>
      <c r="G10" s="2" t="str">
        <f>IFERROR(AVERAGEIF(TBLData[Week],TBLDates[[#This Row],[Week Number]],TBLData[Calories Took in]),"")</f>
        <v/>
      </c>
      <c r="H10" s="2" t="str">
        <f>IFERROR(AVERAGEIF(TBLData[Week],TBLDates[[#This Row],[Week Number]],TBLData[Calories Burned]),"")</f>
        <v/>
      </c>
      <c r="I10" s="2" t="str">
        <f>IFERROR(TBLDates[[#This Row],[Average Calories Took In]]-TBLDates[[#This Row],[Average Burned Calories]],"")</f>
        <v/>
      </c>
      <c r="J10" s="2" t="str">
        <f>IFERROR(AVERAGEIF(TBLData[Week],TBLDates[[#This Row],[Week Number]],TBLData[Carbs]),"")</f>
        <v/>
      </c>
      <c r="K10" s="2" t="str">
        <f>IFERROR(AVERAGEIF(TBLData[Week],TBLDates[[#This Row],[Week Number]],TBLData[Fat]),"")</f>
        <v/>
      </c>
      <c r="L10" s="2" t="str">
        <f>IFERROR(AVERAGEIF(TBLData[Week],TBLDates[[#This Row],[Week Number]],TBLData[Protein]),"")</f>
        <v/>
      </c>
      <c r="M10" s="2">
        <f>IFERROR(SUM(TBLDates[Total Carbs]*4,TBLDates[Total Fats]*9,TBLDates[Total Protein]*4),"")</f>
        <v>0</v>
      </c>
      <c r="N10" s="12">
        <f>IFERROR(SUMIF(TBLData[Week],TBLDates[[#This Row],[Week Number]],TBLData[Carbs]),"")</f>
        <v>0</v>
      </c>
      <c r="O10" s="12">
        <f>IFERROR(SUMIF(TBLData[Week],TBLDates[[#This Row],[Week Number]],TBLData[Fat]),"")</f>
        <v>0</v>
      </c>
      <c r="P10" s="12">
        <f>IFERROR(SUMIF(TBLData[Week],TBLDates[[#This Row],[Week Number]],TBLData[Protein]),"")</f>
        <v>0</v>
      </c>
      <c r="Q10" s="3" t="str">
        <f>IFERROR(TBLDates[[#This Row],[Average Carbs]]/(SUM(TBLDates[[#This Row],[Average Carbs]:[Average Protein]])),"")</f>
        <v/>
      </c>
      <c r="R10" s="3" t="str">
        <f>IFERROR(TBLDates[[#This Row],[Average Fat]]/(SUM(TBLDates[[#This Row],[Average Carbs]:[Average Protein]])),"")</f>
        <v/>
      </c>
      <c r="S10" s="3" t="str">
        <f>IFERROR(TBLDates[[#This Row],[Average Protein]]/(SUM(TBLDates[[#This Row],[Average Carbs]:[Average Protein]])),"")</f>
        <v/>
      </c>
      <c r="T10" s="3" t="str">
        <f>IFERROR(AVERAGEIF(TBLData[Week],TBLDates[[#This Row],[Week Number]],TBLData[Body Water %]),"")</f>
        <v/>
      </c>
      <c r="U10" s="3" t="str">
        <f>IFERROR(AVERAGEIF(TBLData[Week],TBLDates[[#This Row],[Week Number]],TBLData[Bone Mass %]),"")</f>
        <v/>
      </c>
      <c r="V10" s="3" t="str">
        <f>IFERROR(AVERAGEIF(TBLData[Week],TBLDates[[#This Row],[Week Number]],TBLData[Bone Mass %]),"")</f>
        <v/>
      </c>
    </row>
    <row r="11" spans="1:22" x14ac:dyDescent="0.25">
      <c r="A11" t="s">
        <v>38</v>
      </c>
      <c r="B11" s="1">
        <f t="shared" si="0"/>
        <v>43136</v>
      </c>
      <c r="C11" s="2" t="str">
        <f>IFERROR(AVERAGEIF(TBLData[Week],TBLDates[[#This Row],[Week Number]],TBLData[Weight]),"")</f>
        <v/>
      </c>
      <c r="D11" s="2" t="str">
        <f>IFERROR(TBLDates[[#This Row],[Average Weight]]-C10,"")</f>
        <v/>
      </c>
      <c r="E11" s="3" t="str">
        <f>IFERROR(AVERAGEIF(TBLData[Week],TBLDates[[#This Row],[Week Number]],TBLData[BF]),"")</f>
        <v/>
      </c>
      <c r="F11" s="3" t="str">
        <f>IFERROR(TBLDates[[#This Row],[Average Body Fat %]]-E10,"")</f>
        <v/>
      </c>
      <c r="G11" s="2" t="str">
        <f>IFERROR(AVERAGEIF(TBLData[Week],TBLDates[[#This Row],[Week Number]],TBLData[Calories Took in]),"")</f>
        <v/>
      </c>
      <c r="H11" s="2" t="str">
        <f>IFERROR(AVERAGEIF(TBLData[Week],TBLDates[[#This Row],[Week Number]],TBLData[Calories Burned]),"")</f>
        <v/>
      </c>
      <c r="I11" s="2" t="str">
        <f>IFERROR(TBLDates[[#This Row],[Average Calories Took In]]-TBLDates[[#This Row],[Average Burned Calories]],"")</f>
        <v/>
      </c>
      <c r="J11" s="2" t="str">
        <f>IFERROR(AVERAGEIF(TBLData[Week],TBLDates[[#This Row],[Week Number]],TBLData[Carbs]),"")</f>
        <v/>
      </c>
      <c r="K11" s="2" t="str">
        <f>IFERROR(AVERAGEIF(TBLData[Week],TBLDates[[#This Row],[Week Number]],TBLData[Fat]),"")</f>
        <v/>
      </c>
      <c r="L11" s="2" t="str">
        <f>IFERROR(AVERAGEIF(TBLData[Week],TBLDates[[#This Row],[Week Number]],TBLData[Protein]),"")</f>
        <v/>
      </c>
      <c r="M11" s="2">
        <f>IFERROR(SUM(TBLDates[Total Carbs]*4,TBLDates[Total Fats]*9,TBLDates[Total Protein]*4),"")</f>
        <v>0</v>
      </c>
      <c r="N11" s="12">
        <f>IFERROR(SUMIF(TBLData[Week],TBLDates[[#This Row],[Week Number]],TBLData[Carbs]),"")</f>
        <v>0</v>
      </c>
      <c r="O11" s="12">
        <f>IFERROR(SUMIF(TBLData[Week],TBLDates[[#This Row],[Week Number]],TBLData[Fat]),"")</f>
        <v>0</v>
      </c>
      <c r="P11" s="12">
        <f>IFERROR(SUMIF(TBLData[Week],TBLDates[[#This Row],[Week Number]],TBLData[Protein]),"")</f>
        <v>0</v>
      </c>
      <c r="Q11" s="3" t="str">
        <f>IFERROR(TBLDates[[#This Row],[Average Carbs]]/(SUM(TBLDates[[#This Row],[Average Carbs]:[Average Protein]])),"")</f>
        <v/>
      </c>
      <c r="R11" s="3" t="str">
        <f>IFERROR(TBLDates[[#This Row],[Average Fat]]/(SUM(TBLDates[[#This Row],[Average Carbs]:[Average Protein]])),"")</f>
        <v/>
      </c>
      <c r="S11" s="3" t="str">
        <f>IFERROR(TBLDates[[#This Row],[Average Protein]]/(SUM(TBLDates[[#This Row],[Average Carbs]:[Average Protein]])),"")</f>
        <v/>
      </c>
      <c r="T11" s="3" t="str">
        <f>IFERROR(AVERAGEIF(TBLData[Week],TBLDates[[#This Row],[Week Number]],TBLData[Body Water %]),"")</f>
        <v/>
      </c>
      <c r="U11" s="3" t="str">
        <f>IFERROR(AVERAGEIF(TBLData[Week],TBLDates[[#This Row],[Week Number]],TBLData[Bone Mass %]),"")</f>
        <v/>
      </c>
      <c r="V11" s="3" t="str">
        <f>IFERROR(AVERAGEIF(TBLData[Week],TBLDates[[#This Row],[Week Number]],TBLData[Bone Mass %]),"")</f>
        <v/>
      </c>
    </row>
    <row r="12" spans="1:22" x14ac:dyDescent="0.25">
      <c r="A12" t="s">
        <v>39</v>
      </c>
      <c r="B12" s="1">
        <f t="shared" si="0"/>
        <v>43143</v>
      </c>
      <c r="C12" s="2" t="str">
        <f>IFERROR(AVERAGEIF(TBLData[Week],TBLDates[[#This Row],[Week Number]],TBLData[Weight]),"")</f>
        <v/>
      </c>
      <c r="D12" s="2" t="str">
        <f>IFERROR(TBLDates[[#This Row],[Average Weight]]-C11,"")</f>
        <v/>
      </c>
      <c r="E12" s="3" t="str">
        <f>IFERROR(AVERAGEIF(TBLData[Week],TBLDates[[#This Row],[Week Number]],TBLData[BF]),"")</f>
        <v/>
      </c>
      <c r="F12" s="3" t="str">
        <f>IFERROR(TBLDates[[#This Row],[Average Body Fat %]]-E11,"")</f>
        <v/>
      </c>
      <c r="G12" s="2" t="str">
        <f>IFERROR(AVERAGEIF(TBLData[Week],TBLDates[[#This Row],[Week Number]],TBLData[Calories Took in]),"")</f>
        <v/>
      </c>
      <c r="H12" s="2" t="str">
        <f>IFERROR(AVERAGEIF(TBLData[Week],TBLDates[[#This Row],[Week Number]],TBLData[Calories Burned]),"")</f>
        <v/>
      </c>
      <c r="I12" s="2" t="str">
        <f>IFERROR(TBLDates[[#This Row],[Average Calories Took In]]-TBLDates[[#This Row],[Average Burned Calories]],"")</f>
        <v/>
      </c>
      <c r="J12" s="2" t="str">
        <f>IFERROR(AVERAGEIF(TBLData[Week],TBLDates[[#This Row],[Week Number]],TBLData[Carbs]),"")</f>
        <v/>
      </c>
      <c r="K12" s="2" t="str">
        <f>IFERROR(AVERAGEIF(TBLData[Week],TBLDates[[#This Row],[Week Number]],TBLData[Fat]),"")</f>
        <v/>
      </c>
      <c r="L12" s="2" t="str">
        <f>IFERROR(AVERAGEIF(TBLData[Week],TBLDates[[#This Row],[Week Number]],TBLData[Protein]),"")</f>
        <v/>
      </c>
      <c r="M12" s="2">
        <f>IFERROR(SUM(TBLDates[Total Carbs]*4,TBLDates[Total Fats]*9,TBLDates[Total Protein]*4),"")</f>
        <v>0</v>
      </c>
      <c r="N12" s="12">
        <f>IFERROR(SUMIF(TBLData[Week],TBLDates[[#This Row],[Week Number]],TBLData[Carbs]),"")</f>
        <v>0</v>
      </c>
      <c r="O12" s="12">
        <f>IFERROR(SUMIF(TBLData[Week],TBLDates[[#This Row],[Week Number]],TBLData[Fat]),"")</f>
        <v>0</v>
      </c>
      <c r="P12" s="12">
        <f>IFERROR(SUMIF(TBLData[Week],TBLDates[[#This Row],[Week Number]],TBLData[Protein]),"")</f>
        <v>0</v>
      </c>
      <c r="Q12" s="3" t="str">
        <f>IFERROR(TBLDates[[#This Row],[Average Carbs]]/(SUM(TBLDates[[#This Row],[Average Carbs]:[Average Protein]])),"")</f>
        <v/>
      </c>
      <c r="R12" s="3" t="str">
        <f>IFERROR(TBLDates[[#This Row],[Average Fat]]/(SUM(TBLDates[[#This Row],[Average Carbs]:[Average Protein]])),"")</f>
        <v/>
      </c>
      <c r="S12" s="3" t="str">
        <f>IFERROR(TBLDates[[#This Row],[Average Protein]]/(SUM(TBLDates[[#This Row],[Average Carbs]:[Average Protein]])),"")</f>
        <v/>
      </c>
      <c r="T12" s="3" t="str">
        <f>IFERROR(AVERAGEIF(TBLData[Week],TBLDates[[#This Row],[Week Number]],TBLData[Body Water %]),"")</f>
        <v/>
      </c>
      <c r="U12" s="3" t="str">
        <f>IFERROR(AVERAGEIF(TBLData[Week],TBLDates[[#This Row],[Week Number]],TBLData[Bone Mass %]),"")</f>
        <v/>
      </c>
      <c r="V12" s="3" t="str">
        <f>IFERROR(AVERAGEIF(TBLData[Week],TBLDates[[#This Row],[Week Number]],TBLData[Bone Mass %]),"")</f>
        <v/>
      </c>
    </row>
    <row r="13" spans="1:22" x14ac:dyDescent="0.25">
      <c r="A13" t="s">
        <v>40</v>
      </c>
      <c r="B13" s="1">
        <f t="shared" si="0"/>
        <v>43150</v>
      </c>
      <c r="C13" s="2">
        <f>IFERROR(AVERAGEIF(TBLData[Week],TBLDates[[#This Row],[Week Number]],TBLData[Weight]),"")</f>
        <v>173.48000000000002</v>
      </c>
      <c r="D13" s="2" t="str">
        <f>IFERROR(TBLDates[[#This Row],[Average Weight]]-C12,"")</f>
        <v/>
      </c>
      <c r="E13" s="3">
        <f>IFERROR(AVERAGEIF(TBLData[Week],TBLDates[[#This Row],[Week Number]],TBLData[BF]),"")</f>
        <v>0.25640000000000002</v>
      </c>
      <c r="F13" s="3" t="str">
        <f>IFERROR(TBLDates[[#This Row],[Average Body Fat %]]-E12,"")</f>
        <v/>
      </c>
      <c r="G13" s="2">
        <f>IFERROR(AVERAGEIF(TBLData[Week],TBLDates[[#This Row],[Week Number]],TBLData[Calories Took in]),"")</f>
        <v>2303.1000000000004</v>
      </c>
      <c r="H13" s="2">
        <f>IFERROR(AVERAGEIF(TBLData[Week],TBLDates[[#This Row],[Week Number]],TBLData[Calories Burned]),"")</f>
        <v>2282.4</v>
      </c>
      <c r="I13" s="2">
        <f>IFERROR(TBLDates[[#This Row],[Average Calories Took In]]-TBLDates[[#This Row],[Average Burned Calories]],"")</f>
        <v>20.700000000000273</v>
      </c>
      <c r="J13" s="2">
        <f>IFERROR(AVERAGEIF(TBLData[Week],TBLDates[[#This Row],[Week Number]],TBLData[Carbs]),"")</f>
        <v>254.625</v>
      </c>
      <c r="K13" s="2">
        <f>IFERROR(AVERAGEIF(TBLData[Week],TBLDates[[#This Row],[Week Number]],TBLData[Fat]),"")</f>
        <v>83</v>
      </c>
      <c r="L13" s="2">
        <f>IFERROR(AVERAGEIF(TBLData[Week],TBLDates[[#This Row],[Week Number]],TBLData[Protein]),"")</f>
        <v>134.4</v>
      </c>
      <c r="M13" s="2">
        <f>IFERROR(SUM(TBLDates[Total Carbs]*4,TBLDates[Total Fats]*9,TBLDates[Total Protein]*4),"")</f>
        <v>9212.4</v>
      </c>
      <c r="N13">
        <f>IFERROR(SUMIF(TBLData[Week],TBLDates[[#This Row],[Week Number]],TBLData[Carbs]),"")</f>
        <v>1018.5</v>
      </c>
      <c r="O13">
        <f>IFERROR(SUMIF(TBLData[Week],TBLDates[[#This Row],[Week Number]],TBLData[Fat]),"")</f>
        <v>332</v>
      </c>
      <c r="P13">
        <f>IFERROR(SUMIF(TBLData[Week],TBLDates[[#This Row],[Week Number]],TBLData[Protein]),"")</f>
        <v>537.6</v>
      </c>
      <c r="Q13" s="3">
        <f>IFERROR(TBLDates[[#This Row],[Average Carbs]]/(SUM(TBLDates[[#This Row],[Average Carbs]:[Average Protein]])),"")</f>
        <v>0.53943117419628195</v>
      </c>
      <c r="R13" s="3">
        <f>IFERROR(TBLDates[[#This Row],[Average Fat]]/(SUM(TBLDates[[#This Row],[Average Carbs]:[Average Protein]])),"")</f>
        <v>0.17583814416609292</v>
      </c>
      <c r="S13" s="3">
        <f>IFERROR(TBLDates[[#This Row],[Average Protein]]/(SUM(TBLDates[[#This Row],[Average Carbs]:[Average Protein]])),"")</f>
        <v>0.28473068163762516</v>
      </c>
      <c r="T13" s="3">
        <f>IFERROR(AVERAGEIF(TBLData[Week],TBLDates[[#This Row],[Week Number]],TBLData[Body Water %]),"")</f>
        <v>0.53820000000000001</v>
      </c>
      <c r="U13" s="3">
        <f>IFERROR(AVERAGEIF(TBLData[Week],TBLDates[[#This Row],[Week Number]],TBLData[Bone Mass %]),"")</f>
        <v>3.7400000000000003E-2</v>
      </c>
      <c r="V13" s="3">
        <f>IFERROR(AVERAGEIF(TBLData[Week],TBLDates[[#This Row],[Week Number]],TBLData[Bone Mass %]),"")</f>
        <v>3.7400000000000003E-2</v>
      </c>
    </row>
    <row r="14" spans="1:22" x14ac:dyDescent="0.25">
      <c r="A14" t="s">
        <v>41</v>
      </c>
      <c r="B14" s="1">
        <f>B13+7</f>
        <v>43157</v>
      </c>
      <c r="C14" s="2">
        <f>IFERROR(AVERAGEIF(TBLData[Week],TBLDates[[#This Row],[Week Number]],TBLData[Weight]),"")</f>
        <v>170.43333333333334</v>
      </c>
      <c r="D14" s="2">
        <f>IFERROR(TBLDates[[#This Row],[Average Weight]]-C13,"")</f>
        <v>-3.0466666666666811</v>
      </c>
      <c r="E14" s="3">
        <f>IFERROR(AVERAGEIF(TBLData[Week],TBLDates[[#This Row],[Week Number]],TBLData[BF]),"")</f>
        <v>0.25519999999999998</v>
      </c>
      <c r="F14" s="3">
        <f>IFERROR(TBLDates[[#This Row],[Average Body Fat %]]-E13,"")</f>
        <v>-1.2000000000000344E-3</v>
      </c>
      <c r="G14" s="2">
        <f>IFERROR(AVERAGEIF(TBLData[Week],TBLDates[[#This Row],[Week Number]],TBLData[Calories Took in]),"")</f>
        <v>2305.542857142857</v>
      </c>
      <c r="H14" s="2">
        <f>IFERROR(AVERAGEIF(TBLData[Week],TBLDates[[#This Row],[Week Number]],TBLData[Calories Burned]),"")</f>
        <v>2321.5714285714284</v>
      </c>
      <c r="I14" s="2">
        <f>IFERROR(TBLDates[[#This Row],[Average Calories Took In]]-TBLDates[[#This Row],[Average Burned Calories]],"")</f>
        <v>-16.028571428571468</v>
      </c>
      <c r="J14" s="2">
        <f>IFERROR(AVERAGEIF(TBLData[Week],TBLDates[[#This Row],[Week Number]],TBLData[Carbs]),"")</f>
        <v>222.42857142857142</v>
      </c>
      <c r="K14" s="2">
        <f>IFERROR(AVERAGEIF(TBLData[Week],TBLDates[[#This Row],[Week Number]],TBLData[Fat]),"")</f>
        <v>98.914285714285711</v>
      </c>
      <c r="L14" s="2">
        <f>IFERROR(AVERAGEIF(TBLData[Week],TBLDates[[#This Row],[Week Number]],TBLData[Protein]),"")</f>
        <v>131.4</v>
      </c>
      <c r="M14" s="2">
        <f>IFERROR(SUM(TBLDates[Total Carbs]*4,TBLDates[Total Fats]*9,TBLDates[Total Protein]*4),"")</f>
        <v>16138.8</v>
      </c>
      <c r="N14">
        <f>IFERROR(SUMIF(TBLData[Week],TBLDates[[#This Row],[Week Number]],TBLData[Carbs]),"")</f>
        <v>1557</v>
      </c>
      <c r="O14">
        <f>IFERROR(SUMIF(TBLData[Week],TBLDates[[#This Row],[Week Number]],TBLData[Fat]),"")</f>
        <v>692.4</v>
      </c>
      <c r="P14">
        <f>IFERROR(SUMIF(TBLData[Week],TBLDates[[#This Row],[Week Number]],TBLData[Protein]),"")</f>
        <v>919.8</v>
      </c>
      <c r="Q14" s="3">
        <f>IFERROR(TBLDates[[#This Row],[Average Carbs]]/(SUM(TBLDates[[#This Row],[Average Carbs]:[Average Protein]])),"")</f>
        <v>0.4912911775842484</v>
      </c>
      <c r="R14" s="3">
        <f>IFERROR(TBLDates[[#This Row],[Average Fat]]/(SUM(TBLDates[[#This Row],[Average Carbs]:[Average Protein]])),"")</f>
        <v>0.21847784929950775</v>
      </c>
      <c r="S14" s="3">
        <f>IFERROR(TBLDates[[#This Row],[Average Protein]]/(SUM(TBLDates[[#This Row],[Average Carbs]:[Average Protein]])),"")</f>
        <v>0.29023097311624385</v>
      </c>
      <c r="T14" s="3">
        <f>IFERROR(AVERAGEIF(TBLData[Week],TBLDates[[#This Row],[Week Number]],TBLData[Body Water %]),"")</f>
        <v>0.54239999999999999</v>
      </c>
      <c r="U14" s="3">
        <f>IFERROR(AVERAGEIF(TBLData[Week],TBLDates[[#This Row],[Week Number]],TBLData[Bone Mass %]),"")</f>
        <v>3.7600000000000001E-2</v>
      </c>
      <c r="V14" s="3">
        <f>IFERROR(AVERAGEIF(TBLData[Week],TBLDates[[#This Row],[Week Number]],TBLData[Bone Mass %]),"")</f>
        <v>3.7600000000000001E-2</v>
      </c>
    </row>
    <row r="15" spans="1:22" x14ac:dyDescent="0.25">
      <c r="A15" t="s">
        <v>10</v>
      </c>
      <c r="B15" s="1">
        <f t="shared" ref="B15:B35" si="1">B14+7</f>
        <v>43164</v>
      </c>
      <c r="C15" s="2">
        <f>IFERROR(AVERAGEIF(TBLData[Week],TBLDates[[#This Row],[Week Number]],TBLData[Weight]),"")</f>
        <v>169.10000000000002</v>
      </c>
      <c r="D15" s="2">
        <f>IFERROR(TBLDates[[#This Row],[Average Weight]]-C14,"")</f>
        <v>-1.3333333333333144</v>
      </c>
      <c r="E15" s="3">
        <f>IFERROR(AVERAGEIF(TBLData[Week],TBLDates[[#This Row],[Week Number]],TBLData[BF]),"")</f>
        <v>0.23250000000000001</v>
      </c>
      <c r="F15" s="3">
        <f>IFERROR(TBLDates[[#This Row],[Average Body Fat %]]-E14,"")</f>
        <v>-2.269999999999997E-2</v>
      </c>
      <c r="G15" s="2">
        <f>IFERROR(AVERAGEIF(TBLData[Week],TBLDates[[#This Row],[Week Number]],TBLData[Calories Took in]),"")</f>
        <v>2122.7142857142858</v>
      </c>
      <c r="H15" s="2">
        <f>IFERROR(AVERAGEIF(TBLData[Week],TBLDates[[#This Row],[Week Number]],TBLData[Calories Burned]),"")</f>
        <v>2544.8571428571427</v>
      </c>
      <c r="I15" s="2">
        <f>IFERROR(TBLDates[[#This Row],[Average Calories Took In]]-TBLDates[[#This Row],[Average Burned Calories]],"")</f>
        <v>-422.14285714285688</v>
      </c>
      <c r="J15" s="2">
        <f>IFERROR(AVERAGEIF(TBLData[Week],TBLDates[[#This Row],[Week Number]],TBLData[Carbs]),"")</f>
        <v>222.71428571428572</v>
      </c>
      <c r="K15" s="2">
        <f>IFERROR(AVERAGEIF(TBLData[Week],TBLDates[[#This Row],[Week Number]],TBLData[Fat]),"")</f>
        <v>70.142857142857139</v>
      </c>
      <c r="L15" s="2">
        <f>IFERROR(AVERAGEIF(TBLData[Week],TBLDates[[#This Row],[Week Number]],TBLData[Protein]),"")</f>
        <v>150.14285714285714</v>
      </c>
      <c r="M15" s="2">
        <f>IFERROR(SUM(TBLDates[Total Carbs]*4,TBLDates[Total Fats]*9,TBLDates[Total Protein]*4),"")</f>
        <v>14859</v>
      </c>
      <c r="N15">
        <f>IFERROR(SUMIF(TBLData[Week],TBLDates[[#This Row],[Week Number]],TBLData[Carbs]),"")</f>
        <v>1559</v>
      </c>
      <c r="O15">
        <f>IFERROR(SUMIF(TBLData[Week],TBLDates[[#This Row],[Week Number]],TBLData[Fat]),"")</f>
        <v>491</v>
      </c>
      <c r="P15">
        <f>IFERROR(SUMIF(TBLData[Week],TBLDates[[#This Row],[Week Number]],TBLData[Protein]),"")</f>
        <v>1051</v>
      </c>
      <c r="Q15" s="3">
        <f>IFERROR(TBLDates[[#This Row],[Average Carbs]]/(SUM(TBLDates[[#This Row],[Average Carbs]:[Average Protein]])),"")</f>
        <v>0.50274105127378266</v>
      </c>
      <c r="R15" s="3">
        <f>IFERROR(TBLDates[[#This Row],[Average Fat]]/(SUM(TBLDates[[#This Row],[Average Carbs]:[Average Protein]])),"")</f>
        <v>0.15833602063850369</v>
      </c>
      <c r="S15" s="3">
        <f>IFERROR(TBLDates[[#This Row],[Average Protein]]/(SUM(TBLDates[[#This Row],[Average Carbs]:[Average Protein]])),"")</f>
        <v>0.33892292808771363</v>
      </c>
      <c r="T15" s="3">
        <f>IFERROR(AVERAGEIF(TBLData[Week],TBLDates[[#This Row],[Week Number]],TBLData[Body Water %]),"")</f>
        <v>0.55466666666666675</v>
      </c>
      <c r="U15" s="3">
        <f>IFERROR(AVERAGEIF(TBLData[Week],TBLDates[[#This Row],[Week Number]],TBLData[Bone Mass %]),"")</f>
        <v>3.8166666666666668E-2</v>
      </c>
      <c r="V15" s="3">
        <f>IFERROR(AVERAGEIF(TBLData[Week],TBLDates[[#This Row],[Week Number]],TBLData[Bone Mass %]),"")</f>
        <v>3.8166666666666668E-2</v>
      </c>
    </row>
    <row r="16" spans="1:22" x14ac:dyDescent="0.25">
      <c r="A16" t="s">
        <v>11</v>
      </c>
      <c r="B16" s="1">
        <f t="shared" si="1"/>
        <v>43171</v>
      </c>
      <c r="C16" s="2">
        <f>IFERROR(AVERAGEIF(TBLData[Week],TBLDates[[#This Row],[Week Number]],TBLData[Weight]),"")</f>
        <v>168</v>
      </c>
      <c r="D16" s="2">
        <f>IFERROR(TBLDates[[#This Row],[Average Weight]]-C15,"")</f>
        <v>-1.1000000000000227</v>
      </c>
      <c r="E16" s="3">
        <f>IFERROR(AVERAGEIF(TBLData[Week],TBLDates[[#This Row],[Week Number]],TBLData[BF]),"")</f>
        <v>0.23025000000000001</v>
      </c>
      <c r="F16" s="3">
        <f>IFERROR(TBLDates[[#This Row],[Average Body Fat %]]-E15,"")</f>
        <v>-2.250000000000002E-3</v>
      </c>
      <c r="G16" s="21">
        <f>IFERROR(AVERAGEIF(TBLData[Week],TBLDates[[#This Row],[Week Number]],TBLData[Calories Took in]),"")</f>
        <v>1982.6666666666667</v>
      </c>
      <c r="H16" s="2">
        <f>IFERROR(AVERAGEIF(TBLData[Week],TBLDates[[#This Row],[Week Number]],TBLData[Calories Burned]),"")</f>
        <v>2729</v>
      </c>
      <c r="I16" s="2">
        <f>IFERROR(TBLDates[[#This Row],[Average Calories Took In]]-TBLDates[[#This Row],[Average Burned Calories]],"")</f>
        <v>-746.33333333333326</v>
      </c>
      <c r="J16" s="2">
        <f>IFERROR(AVERAGEIF(TBLData[Week],TBLDates[[#This Row],[Week Number]],TBLData[Carbs]),"")</f>
        <v>220.33333333333334</v>
      </c>
      <c r="K16" s="2">
        <f>IFERROR(AVERAGEIF(TBLData[Week],TBLDates[[#This Row],[Week Number]],TBLData[Fat]),"")</f>
        <v>61.333333333333336</v>
      </c>
      <c r="L16" s="2">
        <f>IFERROR(AVERAGEIF(TBLData[Week],TBLDates[[#This Row],[Week Number]],TBLData[Protein]),"")</f>
        <v>137.33333333333334</v>
      </c>
      <c r="M16" s="2">
        <f>IFERROR(SUM(TBLDates[Total Carbs]*4,TBLDates[Total Fats]*9,TBLDates[Total Protein]*4),"")</f>
        <v>5948</v>
      </c>
      <c r="N16">
        <f>IFERROR(SUMIF(TBLData[Week],TBLDates[[#This Row],[Week Number]],TBLData[Carbs]),"")</f>
        <v>661</v>
      </c>
      <c r="O16">
        <f>IFERROR(SUMIF(TBLData[Week],TBLDates[[#This Row],[Week Number]],TBLData[Fat]),"")</f>
        <v>184</v>
      </c>
      <c r="P16">
        <f>IFERROR(SUMIF(TBLData[Week],TBLDates[[#This Row],[Week Number]],TBLData[Protein]),"")</f>
        <v>412</v>
      </c>
      <c r="Q16" s="3">
        <f>IFERROR(TBLDates[[#This Row],[Average Carbs]]/(SUM(TBLDates[[#This Row],[Average Carbs]:[Average Protein]])),"")</f>
        <v>0.52585521081941133</v>
      </c>
      <c r="R16" s="3">
        <f>IFERROR(TBLDates[[#This Row],[Average Fat]]/(SUM(TBLDates[[#This Row],[Average Carbs]:[Average Protein]])),"")</f>
        <v>0.14638027048528243</v>
      </c>
      <c r="S16" s="3">
        <f>IFERROR(TBLDates[[#This Row],[Average Protein]]/(SUM(TBLDates[[#This Row],[Average Carbs]:[Average Protein]])),"")</f>
        <v>0.32776451869530632</v>
      </c>
      <c r="T16" s="3">
        <f>IFERROR(AVERAGEIF(TBLData[Week],TBLDates[[#This Row],[Week Number]],TBLData[Body Water %]),"")</f>
        <v>0.55575000000000008</v>
      </c>
      <c r="U16" s="3">
        <f>IFERROR(AVERAGEIF(TBLData[Week],TBLDates[[#This Row],[Week Number]],TBLData[Bone Mass %]),"")</f>
        <v>3.8249999999999999E-2</v>
      </c>
      <c r="V16" s="3">
        <f>IFERROR(AVERAGEIF(TBLData[Week],TBLDates[[#This Row],[Week Number]],TBLData[Bone Mass %]),"")</f>
        <v>3.8249999999999999E-2</v>
      </c>
    </row>
    <row r="17" spans="1:22" x14ac:dyDescent="0.25">
      <c r="A17" t="s">
        <v>12</v>
      </c>
      <c r="B17" s="1">
        <f t="shared" si="1"/>
        <v>43178</v>
      </c>
      <c r="C17" s="2" t="str">
        <f>IFERROR(AVERAGEIF(TBLData[Week],TBLDates[[#This Row],[Week Number]],TBLData[Weight]),"")</f>
        <v/>
      </c>
      <c r="D17" s="2" t="str">
        <f>IFERROR(TBLDates[[#This Row],[Average Weight]]-C16,"")</f>
        <v/>
      </c>
      <c r="E17" s="3" t="str">
        <f>IFERROR(AVERAGEIF(TBLData[Week],TBLDates[[#This Row],[Week Number]],TBLData[BF]),"")</f>
        <v/>
      </c>
      <c r="F17" s="3" t="str">
        <f>IFERROR(TBLDates[[#This Row],[Average Body Fat %]]-E16,"")</f>
        <v/>
      </c>
      <c r="G17" s="2" t="str">
        <f>IFERROR(AVERAGEIF(TBLData[Week],TBLDates[[#This Row],[Week Number]],TBLData[Calories Took in]),"")</f>
        <v/>
      </c>
      <c r="H17" s="2" t="str">
        <f>IFERROR(AVERAGEIF(TBLData[Week],TBLDates[[#This Row],[Week Number]],TBLData[Calories Burned]),"")</f>
        <v/>
      </c>
      <c r="I17" s="2" t="str">
        <f>IFERROR(TBLDates[[#This Row],[Average Calories Took In]]-TBLDates[[#This Row],[Average Burned Calories]],"")</f>
        <v/>
      </c>
      <c r="J17" s="2" t="str">
        <f>IFERROR(AVERAGEIF(TBLData[Week],TBLDates[[#This Row],[Week Number]],TBLData[Carbs]),"")</f>
        <v/>
      </c>
      <c r="K17" s="2" t="str">
        <f>IFERROR(AVERAGEIF(TBLData[Week],TBLDates[[#This Row],[Week Number]],TBLData[Fat]),"")</f>
        <v/>
      </c>
      <c r="L17" s="2" t="str">
        <f>IFERROR(AVERAGEIF(TBLData[Week],TBLDates[[#This Row],[Week Number]],TBLData[Protein]),"")</f>
        <v/>
      </c>
      <c r="M17" s="2">
        <f>IFERROR(SUM(TBLDates[Total Carbs]*4,TBLDates[Total Fats]*9,TBLDates[Total Protein]*4),"")</f>
        <v>0</v>
      </c>
      <c r="N17">
        <f>IFERROR(SUMIF(TBLData[Week],TBLDates[[#This Row],[Week Number]],TBLData[Carbs]),"")</f>
        <v>0</v>
      </c>
      <c r="O17">
        <f>IFERROR(SUMIF(TBLData[Week],TBLDates[[#This Row],[Week Number]],TBLData[Fat]),"")</f>
        <v>0</v>
      </c>
      <c r="P17">
        <f>IFERROR(SUMIF(TBLData[Week],TBLDates[[#This Row],[Week Number]],TBLData[Protein]),"")</f>
        <v>0</v>
      </c>
      <c r="Q17" s="3" t="str">
        <f>IFERROR(TBLDates[[#This Row],[Average Carbs]]/(SUM(TBLDates[[#This Row],[Average Carbs]:[Average Protein]])),"")</f>
        <v/>
      </c>
      <c r="R17" s="3" t="str">
        <f>IFERROR(TBLDates[[#This Row],[Average Fat]]/(SUM(TBLDates[[#This Row],[Average Carbs]:[Average Protein]])),"")</f>
        <v/>
      </c>
      <c r="S17" s="3" t="str">
        <f>IFERROR(TBLDates[[#This Row],[Average Protein]]/(SUM(TBLDates[[#This Row],[Average Carbs]:[Average Protein]])),"")</f>
        <v/>
      </c>
      <c r="T17" s="3" t="str">
        <f>IFERROR(AVERAGEIF(TBLData[Week],TBLDates[[#This Row],[Week Number]],TBLData[Body Water %]),"")</f>
        <v/>
      </c>
      <c r="U17" s="3" t="str">
        <f>IFERROR(AVERAGEIF(TBLData[Week],TBLDates[[#This Row],[Week Number]],TBLData[Bone Mass %]),"")</f>
        <v/>
      </c>
      <c r="V17" s="3" t="str">
        <f>IFERROR(AVERAGEIF(TBLData[Week],TBLDates[[#This Row],[Week Number]],TBLData[Bone Mass %]),"")</f>
        <v/>
      </c>
    </row>
    <row r="18" spans="1:22" x14ac:dyDescent="0.25">
      <c r="A18" t="s">
        <v>13</v>
      </c>
      <c r="B18" s="1">
        <f t="shared" si="1"/>
        <v>43185</v>
      </c>
      <c r="C18" s="2" t="str">
        <f>IFERROR(AVERAGEIF(TBLData[Week],TBLDates[[#This Row],[Week Number]],TBLData[Weight]),"")</f>
        <v/>
      </c>
      <c r="D18" s="2" t="str">
        <f>IFERROR(TBLDates[[#This Row],[Average Weight]]-C17,"")</f>
        <v/>
      </c>
      <c r="E18" s="3" t="str">
        <f>IFERROR(AVERAGEIF(TBLData[Week],TBLDates[[#This Row],[Week Number]],TBLData[BF]),"")</f>
        <v/>
      </c>
      <c r="F18" s="3" t="str">
        <f>IFERROR(TBLDates[[#This Row],[Average Body Fat %]]-E17,"")</f>
        <v/>
      </c>
      <c r="G18" s="2" t="str">
        <f>IFERROR(AVERAGEIF(TBLData[Week],TBLDates[[#This Row],[Week Number]],TBLData[Calories Took in]),"")</f>
        <v/>
      </c>
      <c r="H18" s="2" t="str">
        <f>IFERROR(AVERAGEIF(TBLData[Week],TBLDates[[#This Row],[Week Number]],TBLData[Calories Burned]),"")</f>
        <v/>
      </c>
      <c r="I18" s="2" t="str">
        <f>IFERROR(TBLDates[[#This Row],[Average Calories Took In]]-TBLDates[[#This Row],[Average Burned Calories]],"")</f>
        <v/>
      </c>
      <c r="J18" s="2" t="str">
        <f>IFERROR(AVERAGEIF(TBLData[Week],TBLDates[[#This Row],[Week Number]],TBLData[Carbs]),"")</f>
        <v/>
      </c>
      <c r="K18" s="2" t="str">
        <f>IFERROR(AVERAGEIF(TBLData[Week],TBLDates[[#This Row],[Week Number]],TBLData[Fat]),"")</f>
        <v/>
      </c>
      <c r="L18" s="2" t="str">
        <f>IFERROR(AVERAGEIF(TBLData[Week],TBLDates[[#This Row],[Week Number]],TBLData[Protein]),"")</f>
        <v/>
      </c>
      <c r="M18" s="2">
        <f>IFERROR(SUM(TBLDates[Total Carbs]*4,TBLDates[Total Fats]*9,TBLDates[Total Protein]*4),"")</f>
        <v>0</v>
      </c>
      <c r="N18">
        <f>IFERROR(SUMIF(TBLData[Week],TBLDates[[#This Row],[Week Number]],TBLData[Carbs]),"")</f>
        <v>0</v>
      </c>
      <c r="O18">
        <f>IFERROR(SUMIF(TBLData[Week],TBLDates[[#This Row],[Week Number]],TBLData[Fat]),"")</f>
        <v>0</v>
      </c>
      <c r="P18">
        <f>IFERROR(SUMIF(TBLData[Week],TBLDates[[#This Row],[Week Number]],TBLData[Protein]),"")</f>
        <v>0</v>
      </c>
      <c r="Q18" s="3" t="str">
        <f>IFERROR(TBLDates[[#This Row],[Average Carbs]]/(SUM(TBLDates[[#This Row],[Average Carbs]:[Average Protein]])),"")</f>
        <v/>
      </c>
      <c r="R18" s="3" t="str">
        <f>IFERROR(TBLDates[[#This Row],[Average Fat]]/(SUM(TBLDates[[#This Row],[Average Carbs]:[Average Protein]])),"")</f>
        <v/>
      </c>
      <c r="S18" s="3" t="str">
        <f>IFERROR(TBLDates[[#This Row],[Average Protein]]/(SUM(TBLDates[[#This Row],[Average Carbs]:[Average Protein]])),"")</f>
        <v/>
      </c>
      <c r="T18" s="3" t="str">
        <f>IFERROR(AVERAGEIF(TBLData[Week],TBLDates[[#This Row],[Week Number]],TBLData[Body Water %]),"")</f>
        <v/>
      </c>
      <c r="U18" s="3" t="str">
        <f>IFERROR(AVERAGEIF(TBLData[Week],TBLDates[[#This Row],[Week Number]],TBLData[Bone Mass %]),"")</f>
        <v/>
      </c>
      <c r="V18" s="3" t="str">
        <f>IFERROR(AVERAGEIF(TBLData[Week],TBLDates[[#This Row],[Week Number]],TBLData[Bone Mass %]),"")</f>
        <v/>
      </c>
    </row>
    <row r="19" spans="1:22" x14ac:dyDescent="0.25">
      <c r="A19" t="s">
        <v>14</v>
      </c>
      <c r="B19" s="1">
        <f t="shared" si="1"/>
        <v>43192</v>
      </c>
      <c r="C19" s="2" t="str">
        <f>IFERROR(AVERAGEIF(TBLData[Week],TBLDates[[#This Row],[Week Number]],TBLData[Weight]),"")</f>
        <v/>
      </c>
      <c r="D19" s="2" t="str">
        <f>IFERROR(TBLDates[[#This Row],[Average Weight]]-C18,"")</f>
        <v/>
      </c>
      <c r="E19" s="3" t="str">
        <f>IFERROR(AVERAGEIF(TBLData[Week],TBLDates[[#This Row],[Week Number]],TBLData[BF]),"")</f>
        <v/>
      </c>
      <c r="F19" s="3" t="str">
        <f>IFERROR(TBLDates[[#This Row],[Average Body Fat %]]-E18,"")</f>
        <v/>
      </c>
      <c r="G19" s="2" t="str">
        <f>IFERROR(AVERAGEIF(TBLData[Week],TBLDates[[#This Row],[Week Number]],TBLData[Calories Took in]),"")</f>
        <v/>
      </c>
      <c r="H19" s="2" t="str">
        <f>IFERROR(AVERAGEIF(TBLData[Week],TBLDates[[#This Row],[Week Number]],TBLData[Calories Burned]),"")</f>
        <v/>
      </c>
      <c r="I19" s="2" t="str">
        <f>IFERROR(TBLDates[[#This Row],[Average Calories Took In]]-TBLDates[[#This Row],[Average Burned Calories]],"")</f>
        <v/>
      </c>
      <c r="J19" s="2" t="str">
        <f>IFERROR(AVERAGEIF(TBLData[Week],TBLDates[[#This Row],[Week Number]],TBLData[Carbs]),"")</f>
        <v/>
      </c>
      <c r="K19" s="2" t="str">
        <f>IFERROR(AVERAGEIF(TBLData[Week],TBLDates[[#This Row],[Week Number]],TBLData[Fat]),"")</f>
        <v/>
      </c>
      <c r="L19" s="2" t="str">
        <f>IFERROR(AVERAGEIF(TBLData[Week],TBLDates[[#This Row],[Week Number]],TBLData[Protein]),"")</f>
        <v/>
      </c>
      <c r="M19" s="2">
        <f>IFERROR(SUM(TBLDates[Total Carbs]*4,TBLDates[Total Fats]*9,TBLDates[Total Protein]*4),"")</f>
        <v>0</v>
      </c>
      <c r="N19">
        <f>IFERROR(SUMIF(TBLData[Week],TBLDates[[#This Row],[Week Number]],TBLData[Carbs]),"")</f>
        <v>0</v>
      </c>
      <c r="O19">
        <f>IFERROR(SUMIF(TBLData[Week],TBLDates[[#This Row],[Week Number]],TBLData[Fat]),"")</f>
        <v>0</v>
      </c>
      <c r="P19">
        <f>IFERROR(SUMIF(TBLData[Week],TBLDates[[#This Row],[Week Number]],TBLData[Protein]),"")</f>
        <v>0</v>
      </c>
      <c r="Q19" s="3" t="str">
        <f>IFERROR(TBLDates[[#This Row],[Average Carbs]]/(SUM(TBLDates[[#This Row],[Average Carbs]:[Average Protein]])),"")</f>
        <v/>
      </c>
      <c r="R19" s="3" t="str">
        <f>IFERROR(TBLDates[[#This Row],[Average Fat]]/(SUM(TBLDates[[#This Row],[Average Carbs]:[Average Protein]])),"")</f>
        <v/>
      </c>
      <c r="S19" s="3" t="str">
        <f>IFERROR(TBLDates[[#This Row],[Average Protein]]/(SUM(TBLDates[[#This Row],[Average Carbs]:[Average Protein]])),"")</f>
        <v/>
      </c>
      <c r="T19" s="3" t="str">
        <f>IFERROR(AVERAGEIF(TBLData[Week],TBLDates[[#This Row],[Week Number]],TBLData[Body Water %]),"")</f>
        <v/>
      </c>
      <c r="U19" s="3" t="str">
        <f>IFERROR(AVERAGEIF(TBLData[Week],TBLDates[[#This Row],[Week Number]],TBLData[Bone Mass %]),"")</f>
        <v/>
      </c>
      <c r="V19" s="3" t="str">
        <f>IFERROR(AVERAGEIF(TBLData[Week],TBLDates[[#This Row],[Week Number]],TBLData[Bone Mass %]),"")</f>
        <v/>
      </c>
    </row>
    <row r="20" spans="1:22" x14ac:dyDescent="0.25">
      <c r="A20" t="s">
        <v>15</v>
      </c>
      <c r="B20" s="1">
        <f t="shared" si="1"/>
        <v>43199</v>
      </c>
      <c r="C20" s="2" t="str">
        <f>IFERROR(AVERAGEIF(TBLData[Week],TBLDates[[#This Row],[Week Number]],TBLData[Weight]),"")</f>
        <v/>
      </c>
      <c r="D20" s="2" t="str">
        <f>IFERROR(TBLDates[[#This Row],[Average Weight]]-C19,"")</f>
        <v/>
      </c>
      <c r="E20" s="3" t="str">
        <f>IFERROR(AVERAGEIF(TBLData[Week],TBLDates[[#This Row],[Week Number]],TBLData[BF]),"")</f>
        <v/>
      </c>
      <c r="F20" s="3" t="str">
        <f>IFERROR(TBLDates[[#This Row],[Average Body Fat %]]-E19,"")</f>
        <v/>
      </c>
      <c r="G20" s="2" t="str">
        <f>IFERROR(AVERAGEIF(TBLData[Week],TBLDates[[#This Row],[Week Number]],TBLData[Calories Took in]),"")</f>
        <v/>
      </c>
      <c r="H20" s="2" t="str">
        <f>IFERROR(AVERAGEIF(TBLData[Week],TBLDates[[#This Row],[Week Number]],TBLData[Calories Burned]),"")</f>
        <v/>
      </c>
      <c r="I20" s="2" t="str">
        <f>IFERROR(TBLDates[[#This Row],[Average Calories Took In]]-TBLDates[[#This Row],[Average Burned Calories]],"")</f>
        <v/>
      </c>
      <c r="J20" s="2" t="str">
        <f>IFERROR(AVERAGEIF(TBLData[Week],TBLDates[[#This Row],[Week Number]],TBLData[Carbs]),"")</f>
        <v/>
      </c>
      <c r="K20" s="2" t="str">
        <f>IFERROR(AVERAGEIF(TBLData[Week],TBLDates[[#This Row],[Week Number]],TBLData[Fat]),"")</f>
        <v/>
      </c>
      <c r="L20" s="2" t="str">
        <f>IFERROR(AVERAGEIF(TBLData[Week],TBLDates[[#This Row],[Week Number]],TBLData[Protein]),"")</f>
        <v/>
      </c>
      <c r="M20" s="2">
        <f>IFERROR(SUM(TBLDates[Total Carbs]*4,TBLDates[Total Fats]*9,TBLDates[Total Protein]*4),"")</f>
        <v>0</v>
      </c>
      <c r="N20">
        <f>IFERROR(SUMIF(TBLData[Week],TBLDates[[#This Row],[Week Number]],TBLData[Carbs]),"")</f>
        <v>0</v>
      </c>
      <c r="O20">
        <f>IFERROR(SUMIF(TBLData[Week],TBLDates[[#This Row],[Week Number]],TBLData[Fat]),"")</f>
        <v>0</v>
      </c>
      <c r="P20">
        <f>IFERROR(SUMIF(TBLData[Week],TBLDates[[#This Row],[Week Number]],TBLData[Protein]),"")</f>
        <v>0</v>
      </c>
      <c r="Q20" s="3" t="str">
        <f>IFERROR(TBLDates[[#This Row],[Average Carbs]]/(SUM(TBLDates[[#This Row],[Average Carbs]:[Average Protein]])),"")</f>
        <v/>
      </c>
      <c r="R20" s="3" t="str">
        <f>IFERROR(TBLDates[[#This Row],[Average Fat]]/(SUM(TBLDates[[#This Row],[Average Carbs]:[Average Protein]])),"")</f>
        <v/>
      </c>
      <c r="S20" s="3" t="str">
        <f>IFERROR(TBLDates[[#This Row],[Average Protein]]/(SUM(TBLDates[[#This Row],[Average Carbs]:[Average Protein]])),"")</f>
        <v/>
      </c>
      <c r="T20" s="3" t="str">
        <f>IFERROR(AVERAGEIF(TBLData[Week],TBLDates[[#This Row],[Week Number]],TBLData[Body Water %]),"")</f>
        <v/>
      </c>
      <c r="U20" s="3" t="str">
        <f>IFERROR(AVERAGEIF(TBLData[Week],TBLDates[[#This Row],[Week Number]],TBLData[Bone Mass %]),"")</f>
        <v/>
      </c>
      <c r="V20" s="3" t="str">
        <f>IFERROR(AVERAGEIF(TBLData[Week],TBLDates[[#This Row],[Week Number]],TBLData[Bone Mass %]),"")</f>
        <v/>
      </c>
    </row>
    <row r="21" spans="1:22" x14ac:dyDescent="0.25">
      <c r="A21" t="s">
        <v>16</v>
      </c>
      <c r="B21" s="1">
        <f t="shared" si="1"/>
        <v>43206</v>
      </c>
      <c r="C21" s="2" t="str">
        <f>IFERROR(AVERAGEIF(TBLData[Week],TBLDates[[#This Row],[Week Number]],TBLData[Weight]),"")</f>
        <v/>
      </c>
      <c r="D21" s="2" t="str">
        <f>IFERROR(TBLDates[[#This Row],[Average Weight]]-C20,"")</f>
        <v/>
      </c>
      <c r="E21" s="3" t="str">
        <f>IFERROR(AVERAGEIF(TBLData[Week],TBLDates[[#This Row],[Week Number]],TBLData[BF]),"")</f>
        <v/>
      </c>
      <c r="F21" s="3" t="str">
        <f>IFERROR(TBLDates[[#This Row],[Average Body Fat %]]-E20,"")</f>
        <v/>
      </c>
      <c r="G21" s="2" t="str">
        <f>IFERROR(AVERAGEIF(TBLData[Week],TBLDates[[#This Row],[Week Number]],TBLData[Calories Took in]),"")</f>
        <v/>
      </c>
      <c r="H21" s="2" t="str">
        <f>IFERROR(AVERAGEIF(TBLData[Week],TBLDates[[#This Row],[Week Number]],TBLData[Calories Burned]),"")</f>
        <v/>
      </c>
      <c r="I21" s="2" t="str">
        <f>IFERROR(TBLDates[[#This Row],[Average Calories Took In]]-TBLDates[[#This Row],[Average Burned Calories]],"")</f>
        <v/>
      </c>
      <c r="J21" s="2" t="str">
        <f>IFERROR(AVERAGEIF(TBLData[Week],TBLDates[[#This Row],[Week Number]],TBLData[Carbs]),"")</f>
        <v/>
      </c>
      <c r="K21" s="2" t="str">
        <f>IFERROR(AVERAGEIF(TBLData[Week],TBLDates[[#This Row],[Week Number]],TBLData[Fat]),"")</f>
        <v/>
      </c>
      <c r="L21" s="2" t="str">
        <f>IFERROR(AVERAGEIF(TBLData[Week],TBLDates[[#This Row],[Week Number]],TBLData[Protein]),"")</f>
        <v/>
      </c>
      <c r="M21" s="2">
        <f>IFERROR(SUM(TBLDates[Total Carbs]*4,TBLDates[Total Fats]*9,TBLDates[Total Protein]*4),"")</f>
        <v>0</v>
      </c>
      <c r="N21">
        <f>IFERROR(SUMIF(TBLData[Week],TBLDates[[#This Row],[Week Number]],TBLData[Carbs]),"")</f>
        <v>0</v>
      </c>
      <c r="O21">
        <f>IFERROR(SUMIF(TBLData[Week],TBLDates[[#This Row],[Week Number]],TBLData[Fat]),"")</f>
        <v>0</v>
      </c>
      <c r="P21">
        <f>IFERROR(SUMIF(TBLData[Week],TBLDates[[#This Row],[Week Number]],TBLData[Protein]),"")</f>
        <v>0</v>
      </c>
      <c r="Q21" s="3" t="str">
        <f>IFERROR(TBLDates[[#This Row],[Average Carbs]]/(SUM(TBLDates[[#This Row],[Average Carbs]:[Average Protein]])),"")</f>
        <v/>
      </c>
      <c r="R21" s="3" t="str">
        <f>IFERROR(TBLDates[[#This Row],[Average Fat]]/(SUM(TBLDates[[#This Row],[Average Carbs]:[Average Protein]])),"")</f>
        <v/>
      </c>
      <c r="S21" s="3" t="str">
        <f>IFERROR(TBLDates[[#This Row],[Average Protein]]/(SUM(TBLDates[[#This Row],[Average Carbs]:[Average Protein]])),"")</f>
        <v/>
      </c>
      <c r="T21" s="3" t="str">
        <f>IFERROR(AVERAGEIF(TBLData[Week],TBLDates[[#This Row],[Week Number]],TBLData[Body Water %]),"")</f>
        <v/>
      </c>
      <c r="U21" s="3" t="str">
        <f>IFERROR(AVERAGEIF(TBLData[Week],TBLDates[[#This Row],[Week Number]],TBLData[Bone Mass %]),"")</f>
        <v/>
      </c>
      <c r="V21" s="3" t="str">
        <f>IFERROR(AVERAGEIF(TBLData[Week],TBLDates[[#This Row],[Week Number]],TBLData[Bone Mass %]),"")</f>
        <v/>
      </c>
    </row>
    <row r="22" spans="1:22" x14ac:dyDescent="0.25">
      <c r="A22" t="s">
        <v>17</v>
      </c>
      <c r="B22" s="1">
        <f t="shared" si="1"/>
        <v>43213</v>
      </c>
      <c r="C22" s="2" t="str">
        <f>IFERROR(AVERAGEIF(TBLData[Week],TBLDates[[#This Row],[Week Number]],TBLData[Weight]),"")</f>
        <v/>
      </c>
      <c r="D22" s="2" t="str">
        <f>IFERROR(TBLDates[[#This Row],[Average Weight]]-C21,"")</f>
        <v/>
      </c>
      <c r="E22" s="3" t="str">
        <f>IFERROR(AVERAGEIF(TBLData[Week],TBLDates[[#This Row],[Week Number]],TBLData[BF]),"")</f>
        <v/>
      </c>
      <c r="F22" s="3" t="str">
        <f>IFERROR(TBLDates[[#This Row],[Average Body Fat %]]-E21,"")</f>
        <v/>
      </c>
      <c r="G22" s="2" t="str">
        <f>IFERROR(AVERAGEIF(TBLData[Week],TBLDates[[#This Row],[Week Number]],TBLData[Calories Took in]),"")</f>
        <v/>
      </c>
      <c r="H22" s="2" t="str">
        <f>IFERROR(AVERAGEIF(TBLData[Week],TBLDates[[#This Row],[Week Number]],TBLData[Calories Burned]),"")</f>
        <v/>
      </c>
      <c r="I22" s="2" t="str">
        <f>IFERROR(TBLDates[[#This Row],[Average Calories Took In]]-TBLDates[[#This Row],[Average Burned Calories]],"")</f>
        <v/>
      </c>
      <c r="J22" s="2" t="str">
        <f>IFERROR(AVERAGEIF(TBLData[Week],TBLDates[[#This Row],[Week Number]],TBLData[Carbs]),"")</f>
        <v/>
      </c>
      <c r="K22" s="2" t="str">
        <f>IFERROR(AVERAGEIF(TBLData[Week],TBLDates[[#This Row],[Week Number]],TBLData[Fat]),"")</f>
        <v/>
      </c>
      <c r="L22" s="2" t="str">
        <f>IFERROR(AVERAGEIF(TBLData[Week],TBLDates[[#This Row],[Week Number]],TBLData[Protein]),"")</f>
        <v/>
      </c>
      <c r="M22" s="2">
        <f>IFERROR(SUM(TBLDates[Total Carbs]*4,TBLDates[Total Fats]*9,TBLDates[Total Protein]*4),"")</f>
        <v>0</v>
      </c>
      <c r="N22">
        <f>IFERROR(SUMIF(TBLData[Week],TBLDates[[#This Row],[Week Number]],TBLData[Carbs]),"")</f>
        <v>0</v>
      </c>
      <c r="O22">
        <f>IFERROR(SUMIF(TBLData[Week],TBLDates[[#This Row],[Week Number]],TBLData[Fat]),"")</f>
        <v>0</v>
      </c>
      <c r="P22">
        <f>IFERROR(SUMIF(TBLData[Week],TBLDates[[#This Row],[Week Number]],TBLData[Protein]),"")</f>
        <v>0</v>
      </c>
      <c r="Q22" s="3" t="str">
        <f>IFERROR(TBLDates[[#This Row],[Average Carbs]]/(SUM(TBLDates[[#This Row],[Average Carbs]:[Average Protein]])),"")</f>
        <v/>
      </c>
      <c r="R22" s="3" t="str">
        <f>IFERROR(TBLDates[[#This Row],[Average Fat]]/(SUM(TBLDates[[#This Row],[Average Carbs]:[Average Protein]])),"")</f>
        <v/>
      </c>
      <c r="S22" s="3" t="str">
        <f>IFERROR(TBLDates[[#This Row],[Average Protein]]/(SUM(TBLDates[[#This Row],[Average Carbs]:[Average Protein]])),"")</f>
        <v/>
      </c>
      <c r="T22" s="3" t="str">
        <f>IFERROR(AVERAGEIF(TBLData[Week],TBLDates[[#This Row],[Week Number]],TBLData[Body Water %]),"")</f>
        <v/>
      </c>
      <c r="U22" s="3" t="str">
        <f>IFERROR(AVERAGEIF(TBLData[Week],TBLDates[[#This Row],[Week Number]],TBLData[Bone Mass %]),"")</f>
        <v/>
      </c>
      <c r="V22" s="3" t="str">
        <f>IFERROR(AVERAGEIF(TBLData[Week],TBLDates[[#This Row],[Week Number]],TBLData[Bone Mass %]),"")</f>
        <v/>
      </c>
    </row>
    <row r="23" spans="1:22" x14ac:dyDescent="0.25">
      <c r="A23" t="s">
        <v>18</v>
      </c>
      <c r="B23" s="1">
        <f t="shared" si="1"/>
        <v>43220</v>
      </c>
      <c r="C23" s="2" t="str">
        <f>IFERROR(AVERAGEIF(TBLData[Week],TBLDates[[#This Row],[Week Number]],TBLData[Weight]),"")</f>
        <v/>
      </c>
      <c r="D23" s="2" t="str">
        <f>IFERROR(TBLDates[[#This Row],[Average Weight]]-C22,"")</f>
        <v/>
      </c>
      <c r="E23" s="3" t="str">
        <f>IFERROR(AVERAGEIF(TBLData[Week],TBLDates[[#This Row],[Week Number]],TBLData[BF]),"")</f>
        <v/>
      </c>
      <c r="F23" s="3" t="str">
        <f>IFERROR(TBLDates[[#This Row],[Average Body Fat %]]-E22,"")</f>
        <v/>
      </c>
      <c r="G23" s="2" t="str">
        <f>IFERROR(AVERAGEIF(TBLData[Week],TBLDates[[#This Row],[Week Number]],TBLData[Calories Took in]),"")</f>
        <v/>
      </c>
      <c r="H23" s="2" t="str">
        <f>IFERROR(AVERAGEIF(TBLData[Week],TBLDates[[#This Row],[Week Number]],TBLData[Calories Burned]),"")</f>
        <v/>
      </c>
      <c r="I23" s="2" t="str">
        <f>IFERROR(TBLDates[[#This Row],[Average Calories Took In]]-TBLDates[[#This Row],[Average Burned Calories]],"")</f>
        <v/>
      </c>
      <c r="J23" s="2" t="str">
        <f>IFERROR(AVERAGEIF(TBLData[Week],TBLDates[[#This Row],[Week Number]],TBLData[Carbs]),"")</f>
        <v/>
      </c>
      <c r="K23" s="2" t="str">
        <f>IFERROR(AVERAGEIF(TBLData[Week],TBLDates[[#This Row],[Week Number]],TBLData[Fat]),"")</f>
        <v/>
      </c>
      <c r="L23" s="2" t="str">
        <f>IFERROR(AVERAGEIF(TBLData[Week],TBLDates[[#This Row],[Week Number]],TBLData[Protein]),"")</f>
        <v/>
      </c>
      <c r="M23" s="2">
        <f>IFERROR(SUM(TBLDates[Total Carbs]*4,TBLDates[Total Fats]*9,TBLDates[Total Protein]*4),"")</f>
        <v>0</v>
      </c>
      <c r="N23">
        <f>IFERROR(SUMIF(TBLData[Week],TBLDates[[#This Row],[Week Number]],TBLData[Carbs]),"")</f>
        <v>0</v>
      </c>
      <c r="O23">
        <f>IFERROR(SUMIF(TBLData[Week],TBLDates[[#This Row],[Week Number]],TBLData[Fat]),"")</f>
        <v>0</v>
      </c>
      <c r="P23">
        <f>IFERROR(SUMIF(TBLData[Week],TBLDates[[#This Row],[Week Number]],TBLData[Protein]),"")</f>
        <v>0</v>
      </c>
      <c r="Q23" s="3" t="str">
        <f>IFERROR(TBLDates[[#This Row],[Average Carbs]]/(SUM(TBLDates[[#This Row],[Average Carbs]:[Average Protein]])),"")</f>
        <v/>
      </c>
      <c r="R23" s="3" t="str">
        <f>IFERROR(TBLDates[[#This Row],[Average Fat]]/(SUM(TBLDates[[#This Row],[Average Carbs]:[Average Protein]])),"")</f>
        <v/>
      </c>
      <c r="S23" s="3" t="str">
        <f>IFERROR(TBLDates[[#This Row],[Average Protein]]/(SUM(TBLDates[[#This Row],[Average Carbs]:[Average Protein]])),"")</f>
        <v/>
      </c>
      <c r="T23" s="3" t="str">
        <f>IFERROR(AVERAGEIF(TBLData[Week],TBLDates[[#This Row],[Week Number]],TBLData[Body Water %]),"")</f>
        <v/>
      </c>
      <c r="U23" s="3" t="str">
        <f>IFERROR(AVERAGEIF(TBLData[Week],TBLDates[[#This Row],[Week Number]],TBLData[Bone Mass %]),"")</f>
        <v/>
      </c>
      <c r="V23" s="3" t="str">
        <f>IFERROR(AVERAGEIF(TBLData[Week],TBLDates[[#This Row],[Week Number]],TBLData[Bone Mass %]),"")</f>
        <v/>
      </c>
    </row>
    <row r="24" spans="1:22" x14ac:dyDescent="0.25">
      <c r="A24" t="s">
        <v>19</v>
      </c>
      <c r="B24" s="1">
        <f t="shared" si="1"/>
        <v>43227</v>
      </c>
      <c r="C24" s="2" t="str">
        <f>IFERROR(AVERAGEIF(TBLData[Week],TBLDates[[#This Row],[Week Number]],TBLData[Weight]),"")</f>
        <v/>
      </c>
      <c r="D24" s="2" t="str">
        <f>IFERROR(TBLDates[[#This Row],[Average Weight]]-C23,"")</f>
        <v/>
      </c>
      <c r="E24" s="3" t="str">
        <f>IFERROR(AVERAGEIF(TBLData[Week],TBLDates[[#This Row],[Week Number]],TBLData[BF]),"")</f>
        <v/>
      </c>
      <c r="F24" s="3" t="str">
        <f>IFERROR(TBLDates[[#This Row],[Average Body Fat %]]-E23,"")</f>
        <v/>
      </c>
      <c r="G24" s="2" t="str">
        <f>IFERROR(AVERAGEIF(TBLData[Week],TBLDates[[#This Row],[Week Number]],TBLData[Calories Took in]),"")</f>
        <v/>
      </c>
      <c r="H24" s="2" t="str">
        <f>IFERROR(AVERAGEIF(TBLData[Week],TBLDates[[#This Row],[Week Number]],TBLData[Calories Burned]),"")</f>
        <v/>
      </c>
      <c r="I24" s="2" t="str">
        <f>IFERROR(TBLDates[[#This Row],[Average Calories Took In]]-TBLDates[[#This Row],[Average Burned Calories]],"")</f>
        <v/>
      </c>
      <c r="J24" s="2" t="str">
        <f>IFERROR(AVERAGEIF(TBLData[Week],TBLDates[[#This Row],[Week Number]],TBLData[Carbs]),"")</f>
        <v/>
      </c>
      <c r="K24" s="2" t="str">
        <f>IFERROR(AVERAGEIF(TBLData[Week],TBLDates[[#This Row],[Week Number]],TBLData[Fat]),"")</f>
        <v/>
      </c>
      <c r="L24" s="2" t="str">
        <f>IFERROR(AVERAGEIF(TBLData[Week],TBLDates[[#This Row],[Week Number]],TBLData[Protein]),"")</f>
        <v/>
      </c>
      <c r="M24" s="2">
        <f>IFERROR(SUM(TBLDates[Total Carbs]*4,TBLDates[Total Fats]*9,TBLDates[Total Protein]*4),"")</f>
        <v>0</v>
      </c>
      <c r="N24">
        <f>IFERROR(SUMIF(TBLData[Week],TBLDates[[#This Row],[Week Number]],TBLData[Carbs]),"")</f>
        <v>0</v>
      </c>
      <c r="O24">
        <f>IFERROR(SUMIF(TBLData[Week],TBLDates[[#This Row],[Week Number]],TBLData[Fat]),"")</f>
        <v>0</v>
      </c>
      <c r="P24">
        <f>IFERROR(SUMIF(TBLData[Week],TBLDates[[#This Row],[Week Number]],TBLData[Protein]),"")</f>
        <v>0</v>
      </c>
      <c r="Q24" s="3" t="str">
        <f>IFERROR(TBLDates[[#This Row],[Average Carbs]]/(SUM(TBLDates[[#This Row],[Average Carbs]:[Average Protein]])),"")</f>
        <v/>
      </c>
      <c r="R24" s="3" t="str">
        <f>IFERROR(TBLDates[[#This Row],[Average Fat]]/(SUM(TBLDates[[#This Row],[Average Carbs]:[Average Protein]])),"")</f>
        <v/>
      </c>
      <c r="S24" s="3" t="str">
        <f>IFERROR(TBLDates[[#This Row],[Average Protein]]/(SUM(TBLDates[[#This Row],[Average Carbs]:[Average Protein]])),"")</f>
        <v/>
      </c>
      <c r="T24" s="3" t="str">
        <f>IFERROR(AVERAGEIF(TBLData[Week],TBLDates[[#This Row],[Week Number]],TBLData[Body Water %]),"")</f>
        <v/>
      </c>
      <c r="U24" s="3" t="str">
        <f>IFERROR(AVERAGEIF(TBLData[Week],TBLDates[[#This Row],[Week Number]],TBLData[Bone Mass %]),"")</f>
        <v/>
      </c>
      <c r="V24" s="3" t="str">
        <f>IFERROR(AVERAGEIF(TBLData[Week],TBLDates[[#This Row],[Week Number]],TBLData[Bone Mass %]),"")</f>
        <v/>
      </c>
    </row>
    <row r="25" spans="1:22" x14ac:dyDescent="0.25">
      <c r="A25" t="s">
        <v>20</v>
      </c>
      <c r="B25" s="1">
        <f t="shared" si="1"/>
        <v>43234</v>
      </c>
      <c r="C25" s="2" t="str">
        <f>IFERROR(AVERAGEIF(TBLData[Week],TBLDates[[#This Row],[Week Number]],TBLData[Weight]),"")</f>
        <v/>
      </c>
      <c r="D25" s="2" t="str">
        <f>IFERROR(TBLDates[[#This Row],[Average Weight]]-C24,"")</f>
        <v/>
      </c>
      <c r="E25" s="3" t="str">
        <f>IFERROR(AVERAGEIF(TBLData[Week],TBLDates[[#This Row],[Week Number]],TBLData[BF]),"")</f>
        <v/>
      </c>
      <c r="F25" s="3" t="str">
        <f>IFERROR(TBLDates[[#This Row],[Average Body Fat %]]-E24,"")</f>
        <v/>
      </c>
      <c r="G25" s="2" t="str">
        <f>IFERROR(AVERAGEIF(TBLData[Week],TBLDates[[#This Row],[Week Number]],TBLData[Calories Took in]),"")</f>
        <v/>
      </c>
      <c r="H25" s="2" t="str">
        <f>IFERROR(AVERAGEIF(TBLData[Week],TBLDates[[#This Row],[Week Number]],TBLData[Calories Burned]),"")</f>
        <v/>
      </c>
      <c r="I25" s="2" t="str">
        <f>IFERROR(TBLDates[[#This Row],[Average Calories Took In]]-TBLDates[[#This Row],[Average Burned Calories]],"")</f>
        <v/>
      </c>
      <c r="J25" s="2" t="str">
        <f>IFERROR(AVERAGEIF(TBLData[Week],TBLDates[[#This Row],[Week Number]],TBLData[Carbs]),"")</f>
        <v/>
      </c>
      <c r="K25" s="2" t="str">
        <f>IFERROR(AVERAGEIF(TBLData[Week],TBLDates[[#This Row],[Week Number]],TBLData[Fat]),"")</f>
        <v/>
      </c>
      <c r="L25" s="2" t="str">
        <f>IFERROR(AVERAGEIF(TBLData[Week],TBLDates[[#This Row],[Week Number]],TBLData[Protein]),"")</f>
        <v/>
      </c>
      <c r="M25" s="2">
        <f>IFERROR(SUM(TBLDates[Total Carbs]*4,TBLDates[Total Fats]*9,TBLDates[Total Protein]*4),"")</f>
        <v>0</v>
      </c>
      <c r="N25">
        <f>IFERROR(SUMIF(TBLData[Week],TBLDates[[#This Row],[Week Number]],TBLData[Carbs]),"")</f>
        <v>0</v>
      </c>
      <c r="O25">
        <f>IFERROR(SUMIF(TBLData[Week],TBLDates[[#This Row],[Week Number]],TBLData[Fat]),"")</f>
        <v>0</v>
      </c>
      <c r="P25">
        <f>IFERROR(SUMIF(TBLData[Week],TBLDates[[#This Row],[Week Number]],TBLData[Protein]),"")</f>
        <v>0</v>
      </c>
      <c r="Q25" s="3" t="str">
        <f>IFERROR(TBLDates[[#This Row],[Average Carbs]]/(SUM(TBLDates[[#This Row],[Average Carbs]:[Average Protein]])),"")</f>
        <v/>
      </c>
      <c r="R25" s="3" t="str">
        <f>IFERROR(TBLDates[[#This Row],[Average Fat]]/(SUM(TBLDates[[#This Row],[Average Carbs]:[Average Protein]])),"")</f>
        <v/>
      </c>
      <c r="S25" s="3" t="str">
        <f>IFERROR(TBLDates[[#This Row],[Average Protein]]/(SUM(TBLDates[[#This Row],[Average Carbs]:[Average Protein]])),"")</f>
        <v/>
      </c>
      <c r="T25" s="3" t="str">
        <f>IFERROR(AVERAGEIF(TBLData[Week],TBLDates[[#This Row],[Week Number]],TBLData[Body Water %]),"")</f>
        <v/>
      </c>
      <c r="U25" s="3" t="str">
        <f>IFERROR(AVERAGEIF(TBLData[Week],TBLDates[[#This Row],[Week Number]],TBLData[Bone Mass %]),"")</f>
        <v/>
      </c>
      <c r="V25" s="3" t="str">
        <f>IFERROR(AVERAGEIF(TBLData[Week],TBLDates[[#This Row],[Week Number]],TBLData[Bone Mass %]),"")</f>
        <v/>
      </c>
    </row>
    <row r="26" spans="1:22" x14ac:dyDescent="0.25">
      <c r="A26" t="s">
        <v>21</v>
      </c>
      <c r="B26" s="1">
        <f t="shared" si="1"/>
        <v>43241</v>
      </c>
      <c r="C26" s="2" t="str">
        <f>IFERROR(AVERAGEIF(TBLData[Week],TBLDates[[#This Row],[Week Number]],TBLData[Weight]),"")</f>
        <v/>
      </c>
      <c r="D26" s="2" t="str">
        <f>IFERROR(TBLDates[[#This Row],[Average Weight]]-C25,"")</f>
        <v/>
      </c>
      <c r="E26" s="3" t="str">
        <f>IFERROR(AVERAGEIF(TBLData[Week],TBLDates[[#This Row],[Week Number]],TBLData[BF]),"")</f>
        <v/>
      </c>
      <c r="F26" s="3" t="str">
        <f>IFERROR(TBLDates[[#This Row],[Average Body Fat %]]-E25,"")</f>
        <v/>
      </c>
      <c r="G26" s="2" t="str">
        <f>IFERROR(AVERAGEIF(TBLData[Week],TBLDates[[#This Row],[Week Number]],TBLData[Calories Took in]),"")</f>
        <v/>
      </c>
      <c r="H26" s="2" t="str">
        <f>IFERROR(AVERAGEIF(TBLData[Week],TBLDates[[#This Row],[Week Number]],TBLData[Calories Burned]),"")</f>
        <v/>
      </c>
      <c r="I26" s="2" t="str">
        <f>IFERROR(TBLDates[[#This Row],[Average Calories Took In]]-TBLDates[[#This Row],[Average Burned Calories]],"")</f>
        <v/>
      </c>
      <c r="J26" s="2" t="str">
        <f>IFERROR(AVERAGEIF(TBLData[Week],TBLDates[[#This Row],[Week Number]],TBLData[Carbs]),"")</f>
        <v/>
      </c>
      <c r="K26" s="2" t="str">
        <f>IFERROR(AVERAGEIF(TBLData[Week],TBLDates[[#This Row],[Week Number]],TBLData[Fat]),"")</f>
        <v/>
      </c>
      <c r="L26" s="2" t="str">
        <f>IFERROR(AVERAGEIF(TBLData[Week],TBLDates[[#This Row],[Week Number]],TBLData[Protein]),"")</f>
        <v/>
      </c>
      <c r="M26" s="2">
        <f>IFERROR(SUM(TBLDates[Total Carbs]*4,TBLDates[Total Fats]*9,TBLDates[Total Protein]*4),"")</f>
        <v>0</v>
      </c>
      <c r="N26">
        <f>IFERROR(SUMIF(TBLData[Week],TBLDates[[#This Row],[Week Number]],TBLData[Carbs]),"")</f>
        <v>0</v>
      </c>
      <c r="O26">
        <f>IFERROR(SUMIF(TBLData[Week],TBLDates[[#This Row],[Week Number]],TBLData[Fat]),"")</f>
        <v>0</v>
      </c>
      <c r="P26">
        <f>IFERROR(SUMIF(TBLData[Week],TBLDates[[#This Row],[Week Number]],TBLData[Protein]),"")</f>
        <v>0</v>
      </c>
      <c r="Q26" s="3" t="str">
        <f>IFERROR(TBLDates[[#This Row],[Average Carbs]]/(SUM(TBLDates[[#This Row],[Average Carbs]:[Average Protein]])),"")</f>
        <v/>
      </c>
      <c r="R26" s="3" t="str">
        <f>IFERROR(TBLDates[[#This Row],[Average Fat]]/(SUM(TBLDates[[#This Row],[Average Carbs]:[Average Protein]])),"")</f>
        <v/>
      </c>
      <c r="S26" s="3" t="str">
        <f>IFERROR(TBLDates[[#This Row],[Average Protein]]/(SUM(TBLDates[[#This Row],[Average Carbs]:[Average Protein]])),"")</f>
        <v/>
      </c>
      <c r="T26" s="3" t="str">
        <f>IFERROR(AVERAGEIF(TBLData[Week],TBLDates[[#This Row],[Week Number]],TBLData[Body Water %]),"")</f>
        <v/>
      </c>
      <c r="U26" s="3" t="str">
        <f>IFERROR(AVERAGEIF(TBLData[Week],TBLDates[[#This Row],[Week Number]],TBLData[Bone Mass %]),"")</f>
        <v/>
      </c>
      <c r="V26" s="3" t="str">
        <f>IFERROR(AVERAGEIF(TBLData[Week],TBLDates[[#This Row],[Week Number]],TBLData[Bone Mass %]),"")</f>
        <v/>
      </c>
    </row>
    <row r="27" spans="1:22" x14ac:dyDescent="0.25">
      <c r="A27" t="s">
        <v>22</v>
      </c>
      <c r="B27" s="1">
        <f t="shared" si="1"/>
        <v>43248</v>
      </c>
      <c r="C27" s="2" t="str">
        <f>IFERROR(AVERAGEIF(TBLData[Week],TBLDates[[#This Row],[Week Number]],TBLData[Weight]),"")</f>
        <v/>
      </c>
      <c r="D27" s="2" t="str">
        <f>IFERROR(TBLDates[[#This Row],[Average Weight]]-C26,"")</f>
        <v/>
      </c>
      <c r="E27" s="3" t="str">
        <f>IFERROR(AVERAGEIF(TBLData[Week],TBLDates[[#This Row],[Week Number]],TBLData[BF]),"")</f>
        <v/>
      </c>
      <c r="F27" s="3" t="str">
        <f>IFERROR(TBLDates[[#This Row],[Average Body Fat %]]-E26,"")</f>
        <v/>
      </c>
      <c r="G27" s="2" t="str">
        <f>IFERROR(AVERAGEIF(TBLData[Week],TBLDates[[#This Row],[Week Number]],TBLData[Calories Took in]),"")</f>
        <v/>
      </c>
      <c r="H27" s="2" t="str">
        <f>IFERROR(AVERAGEIF(TBLData[Week],TBLDates[[#This Row],[Week Number]],TBLData[Calories Burned]),"")</f>
        <v/>
      </c>
      <c r="I27" s="2" t="str">
        <f>IFERROR(TBLDates[[#This Row],[Average Calories Took In]]-TBLDates[[#This Row],[Average Burned Calories]],"")</f>
        <v/>
      </c>
      <c r="J27" s="2" t="str">
        <f>IFERROR(AVERAGEIF(TBLData[Week],TBLDates[[#This Row],[Week Number]],TBLData[Carbs]),"")</f>
        <v/>
      </c>
      <c r="K27" s="2" t="str">
        <f>IFERROR(AVERAGEIF(TBLData[Week],TBLDates[[#This Row],[Week Number]],TBLData[Fat]),"")</f>
        <v/>
      </c>
      <c r="L27" s="2" t="str">
        <f>IFERROR(AVERAGEIF(TBLData[Week],TBLDates[[#This Row],[Week Number]],TBLData[Protein]),"")</f>
        <v/>
      </c>
      <c r="M27" s="2">
        <f>IFERROR(SUM(TBLDates[Total Carbs]*4,TBLDates[Total Fats]*9,TBLDates[Total Protein]*4),"")</f>
        <v>0</v>
      </c>
      <c r="N27">
        <f>IFERROR(SUMIF(TBLData[Week],TBLDates[[#This Row],[Week Number]],TBLData[Carbs]),"")</f>
        <v>0</v>
      </c>
      <c r="O27">
        <f>IFERROR(SUMIF(TBLData[Week],TBLDates[[#This Row],[Week Number]],TBLData[Fat]),"")</f>
        <v>0</v>
      </c>
      <c r="P27">
        <f>IFERROR(SUMIF(TBLData[Week],TBLDates[[#This Row],[Week Number]],TBLData[Protein]),"")</f>
        <v>0</v>
      </c>
      <c r="Q27" s="3" t="str">
        <f>IFERROR(TBLDates[[#This Row],[Average Carbs]]/(SUM(TBLDates[[#This Row],[Average Carbs]:[Average Protein]])),"")</f>
        <v/>
      </c>
      <c r="R27" s="3" t="str">
        <f>IFERROR(TBLDates[[#This Row],[Average Fat]]/(SUM(TBLDates[[#This Row],[Average Carbs]:[Average Protein]])),"")</f>
        <v/>
      </c>
      <c r="S27" s="3" t="str">
        <f>IFERROR(TBLDates[[#This Row],[Average Protein]]/(SUM(TBLDates[[#This Row],[Average Carbs]:[Average Protein]])),"")</f>
        <v/>
      </c>
      <c r="T27" s="3" t="str">
        <f>IFERROR(AVERAGEIF(TBLData[Week],TBLDates[[#This Row],[Week Number]],TBLData[Body Water %]),"")</f>
        <v/>
      </c>
      <c r="U27" s="3" t="str">
        <f>IFERROR(AVERAGEIF(TBLData[Week],TBLDates[[#This Row],[Week Number]],TBLData[Bone Mass %]),"")</f>
        <v/>
      </c>
      <c r="V27" s="3" t="str">
        <f>IFERROR(AVERAGEIF(TBLData[Week],TBLDates[[#This Row],[Week Number]],TBLData[Bone Mass %]),"")</f>
        <v/>
      </c>
    </row>
    <row r="28" spans="1:22" x14ac:dyDescent="0.25">
      <c r="A28" t="s">
        <v>23</v>
      </c>
      <c r="B28" s="1">
        <f t="shared" si="1"/>
        <v>43255</v>
      </c>
      <c r="C28" s="2" t="str">
        <f>IFERROR(AVERAGEIF(TBLData[Week],TBLDates[[#This Row],[Week Number]],TBLData[Weight]),"")</f>
        <v/>
      </c>
      <c r="D28" s="2" t="str">
        <f>IFERROR(TBLDates[[#This Row],[Average Weight]]-C27,"")</f>
        <v/>
      </c>
      <c r="E28" s="3" t="str">
        <f>IFERROR(AVERAGEIF(TBLData[Week],TBLDates[[#This Row],[Week Number]],TBLData[BF]),"")</f>
        <v/>
      </c>
      <c r="F28" s="3" t="str">
        <f>IFERROR(TBLDates[[#This Row],[Average Body Fat %]]-E27,"")</f>
        <v/>
      </c>
      <c r="G28" s="2" t="str">
        <f>IFERROR(AVERAGEIF(TBLData[Week],TBLDates[[#This Row],[Week Number]],TBLData[Calories Took in]),"")</f>
        <v/>
      </c>
      <c r="H28" s="2" t="str">
        <f>IFERROR(AVERAGEIF(TBLData[Week],TBLDates[[#This Row],[Week Number]],TBLData[Calories Burned]),"")</f>
        <v/>
      </c>
      <c r="I28" s="2" t="str">
        <f>IFERROR(TBLDates[[#This Row],[Average Calories Took In]]-TBLDates[[#This Row],[Average Burned Calories]],"")</f>
        <v/>
      </c>
      <c r="J28" s="2" t="str">
        <f>IFERROR(AVERAGEIF(TBLData[Week],TBLDates[[#This Row],[Week Number]],TBLData[Carbs]),"")</f>
        <v/>
      </c>
      <c r="K28" s="2" t="str">
        <f>IFERROR(AVERAGEIF(TBLData[Week],TBLDates[[#This Row],[Week Number]],TBLData[Fat]),"")</f>
        <v/>
      </c>
      <c r="L28" s="2" t="str">
        <f>IFERROR(AVERAGEIF(TBLData[Week],TBLDates[[#This Row],[Week Number]],TBLData[Protein]),"")</f>
        <v/>
      </c>
      <c r="M28" s="2">
        <f>IFERROR(SUM(TBLDates[Total Carbs]*4,TBLDates[Total Fats]*9,TBLDates[Total Protein]*4),"")</f>
        <v>0</v>
      </c>
      <c r="N28">
        <f>IFERROR(SUMIF(TBLData[Week],TBLDates[[#This Row],[Week Number]],TBLData[Carbs]),"")</f>
        <v>0</v>
      </c>
      <c r="O28">
        <f>IFERROR(SUMIF(TBLData[Week],TBLDates[[#This Row],[Week Number]],TBLData[Fat]),"")</f>
        <v>0</v>
      </c>
      <c r="P28">
        <f>IFERROR(SUMIF(TBLData[Week],TBLDates[[#This Row],[Week Number]],TBLData[Protein]),"")</f>
        <v>0</v>
      </c>
      <c r="Q28" s="3" t="str">
        <f>IFERROR(TBLDates[[#This Row],[Average Carbs]]/(SUM(TBLDates[[#This Row],[Average Carbs]:[Average Protein]])),"")</f>
        <v/>
      </c>
      <c r="R28" s="3" t="str">
        <f>IFERROR(TBLDates[[#This Row],[Average Fat]]/(SUM(TBLDates[[#This Row],[Average Carbs]:[Average Protein]])),"")</f>
        <v/>
      </c>
      <c r="S28" s="3" t="str">
        <f>IFERROR(TBLDates[[#This Row],[Average Protein]]/(SUM(TBLDates[[#This Row],[Average Carbs]:[Average Protein]])),"")</f>
        <v/>
      </c>
      <c r="T28" s="3" t="str">
        <f>IFERROR(AVERAGEIF(TBLData[Week],TBLDates[[#This Row],[Week Number]],TBLData[Body Water %]),"")</f>
        <v/>
      </c>
      <c r="U28" s="3" t="str">
        <f>IFERROR(AVERAGEIF(TBLData[Week],TBLDates[[#This Row],[Week Number]],TBLData[Bone Mass %]),"")</f>
        <v/>
      </c>
      <c r="V28" s="3" t="str">
        <f>IFERROR(AVERAGEIF(TBLData[Week],TBLDates[[#This Row],[Week Number]],TBLData[Bone Mass %]),"")</f>
        <v/>
      </c>
    </row>
    <row r="29" spans="1:22" x14ac:dyDescent="0.25">
      <c r="A29" t="s">
        <v>51</v>
      </c>
      <c r="B29" s="1">
        <f t="shared" si="1"/>
        <v>43262</v>
      </c>
      <c r="C29" s="2" t="str">
        <f>IFERROR(AVERAGEIF(TBLData[Week],TBLDates[[#This Row],[Week Number]],TBLData[Weight]),"")</f>
        <v/>
      </c>
      <c r="D29" s="2" t="str">
        <f>IFERROR(TBLDates[[#This Row],[Average Weight]]-C28,"")</f>
        <v/>
      </c>
      <c r="E29" s="3" t="str">
        <f>IFERROR(AVERAGEIF(TBLData[Week],TBLDates[[#This Row],[Week Number]],TBLData[BF]),"")</f>
        <v/>
      </c>
      <c r="F29" s="3" t="str">
        <f>IFERROR(TBLDates[[#This Row],[Average Body Fat %]]-E28,"")</f>
        <v/>
      </c>
      <c r="G29" s="2" t="str">
        <f>IFERROR(AVERAGEIF(TBLData[Week],TBLDates[[#This Row],[Week Number]],TBLData[Calories Took in]),"")</f>
        <v/>
      </c>
      <c r="H29" s="2" t="str">
        <f>IFERROR(AVERAGEIF(TBLData[Week],TBLDates[[#This Row],[Week Number]],TBLData[Calories Burned]),"")</f>
        <v/>
      </c>
      <c r="I29" s="2" t="str">
        <f>IFERROR(TBLDates[[#This Row],[Average Calories Took In]]-TBLDates[[#This Row],[Average Burned Calories]],"")</f>
        <v/>
      </c>
      <c r="J29" s="2" t="str">
        <f>IFERROR(AVERAGEIF(TBLData[Week],TBLDates[[#This Row],[Week Number]],TBLData[Carbs]),"")</f>
        <v/>
      </c>
      <c r="K29" s="2" t="str">
        <f>IFERROR(AVERAGEIF(TBLData[Week],TBLDates[[#This Row],[Week Number]],TBLData[Fat]),"")</f>
        <v/>
      </c>
      <c r="L29" s="2" t="str">
        <f>IFERROR(AVERAGEIF(TBLData[Week],TBLDates[[#This Row],[Week Number]],TBLData[Protein]),"")</f>
        <v/>
      </c>
      <c r="M29" s="2">
        <f>IFERROR(SUM(TBLDates[Total Carbs]*4,TBLDates[Total Fats]*9,TBLDates[Total Protein]*4),"")</f>
        <v>0</v>
      </c>
      <c r="N29">
        <f>IFERROR(SUMIF(TBLData[Week],TBLDates[[#This Row],[Week Number]],TBLData[Carbs]),"")</f>
        <v>0</v>
      </c>
      <c r="O29">
        <f>IFERROR(SUMIF(TBLData[Week],TBLDates[[#This Row],[Week Number]],TBLData[Fat]),"")</f>
        <v>0</v>
      </c>
      <c r="P29">
        <f>IFERROR(SUMIF(TBLData[Week],TBLDates[[#This Row],[Week Number]],TBLData[Protein]),"")</f>
        <v>0</v>
      </c>
      <c r="Q29" s="3" t="str">
        <f>IFERROR(TBLDates[[#This Row],[Average Carbs]]/(SUM(TBLDates[[#This Row],[Average Carbs]:[Average Protein]])),"")</f>
        <v/>
      </c>
      <c r="R29" s="3" t="str">
        <f>IFERROR(TBLDates[[#This Row],[Average Fat]]/(SUM(TBLDates[[#This Row],[Average Carbs]:[Average Protein]])),"")</f>
        <v/>
      </c>
      <c r="S29" s="3" t="str">
        <f>IFERROR(TBLDates[[#This Row],[Average Protein]]/(SUM(TBLDates[[#This Row],[Average Carbs]:[Average Protein]])),"")</f>
        <v/>
      </c>
      <c r="T29" s="3" t="str">
        <f>IFERROR(AVERAGEIF(TBLData[Week],TBLDates[[#This Row],[Week Number]],TBLData[Body Water %]),"")</f>
        <v/>
      </c>
      <c r="U29" s="3" t="str">
        <f>IFERROR(AVERAGEIF(TBLData[Week],TBLDates[[#This Row],[Week Number]],TBLData[Bone Mass %]),"")</f>
        <v/>
      </c>
      <c r="V29" s="3" t="str">
        <f>IFERROR(AVERAGEIF(TBLData[Week],TBLDates[[#This Row],[Week Number]],TBLData[Bone Mass %]),"")</f>
        <v/>
      </c>
    </row>
    <row r="30" spans="1:22" x14ac:dyDescent="0.25">
      <c r="A30" t="s">
        <v>52</v>
      </c>
      <c r="B30" s="1">
        <f t="shared" si="1"/>
        <v>43269</v>
      </c>
      <c r="C30" s="2" t="str">
        <f>IFERROR(AVERAGEIF(TBLData[Week],TBLDates[[#This Row],[Week Number]],TBLData[Weight]),"")</f>
        <v/>
      </c>
      <c r="D30" s="2" t="str">
        <f>IFERROR(TBLDates[[#This Row],[Average Weight]]-C29,"")</f>
        <v/>
      </c>
      <c r="E30" s="3" t="str">
        <f>IFERROR(AVERAGEIF(TBLData[Week],TBLDates[[#This Row],[Week Number]],TBLData[BF]),"")</f>
        <v/>
      </c>
      <c r="F30" s="3" t="str">
        <f>IFERROR(TBLDates[[#This Row],[Average Body Fat %]]-E29,"")</f>
        <v/>
      </c>
      <c r="G30" s="2" t="str">
        <f>IFERROR(AVERAGEIF(TBLData[Week],TBLDates[[#This Row],[Week Number]],TBLData[Calories Took in]),"")</f>
        <v/>
      </c>
      <c r="H30" s="2" t="str">
        <f>IFERROR(AVERAGEIF(TBLData[Week],TBLDates[[#This Row],[Week Number]],TBLData[Calories Burned]),"")</f>
        <v/>
      </c>
      <c r="I30" s="2" t="str">
        <f>IFERROR(TBLDates[[#This Row],[Average Calories Took In]]-TBLDates[[#This Row],[Average Burned Calories]],"")</f>
        <v/>
      </c>
      <c r="J30" s="2" t="str">
        <f>IFERROR(AVERAGEIF(TBLData[Week],TBLDates[[#This Row],[Week Number]],TBLData[Carbs]),"")</f>
        <v/>
      </c>
      <c r="K30" s="2" t="str">
        <f>IFERROR(AVERAGEIF(TBLData[Week],TBLDates[[#This Row],[Week Number]],TBLData[Fat]),"")</f>
        <v/>
      </c>
      <c r="L30" s="2" t="str">
        <f>IFERROR(AVERAGEIF(TBLData[Week],TBLDates[[#This Row],[Week Number]],TBLData[Protein]),"")</f>
        <v/>
      </c>
      <c r="M30" s="2">
        <f>IFERROR(SUM(TBLDates[Total Carbs]*4,TBLDates[Total Fats]*9,TBLDates[Total Protein]*4),"")</f>
        <v>0</v>
      </c>
      <c r="N30">
        <f>IFERROR(SUMIF(TBLData[Week],TBLDates[[#This Row],[Week Number]],TBLData[Carbs]),"")</f>
        <v>0</v>
      </c>
      <c r="O30">
        <f>IFERROR(SUMIF(TBLData[Week],TBLDates[[#This Row],[Week Number]],TBLData[Fat]),"")</f>
        <v>0</v>
      </c>
      <c r="P30">
        <f>IFERROR(SUMIF(TBLData[Week],TBLDates[[#This Row],[Week Number]],TBLData[Protein]),"")</f>
        <v>0</v>
      </c>
      <c r="Q30" s="3" t="str">
        <f>IFERROR(TBLDates[[#This Row],[Average Carbs]]/(SUM(TBLDates[[#This Row],[Average Carbs]:[Average Protein]])),"")</f>
        <v/>
      </c>
      <c r="R30" s="3" t="str">
        <f>IFERROR(TBLDates[[#This Row],[Average Fat]]/(SUM(TBLDates[[#This Row],[Average Carbs]:[Average Protein]])),"")</f>
        <v/>
      </c>
      <c r="S30" s="3" t="str">
        <f>IFERROR(TBLDates[[#This Row],[Average Protein]]/(SUM(TBLDates[[#This Row],[Average Carbs]:[Average Protein]])),"")</f>
        <v/>
      </c>
      <c r="T30" s="3" t="str">
        <f>IFERROR(AVERAGEIF(TBLData[Week],TBLDates[[#This Row],[Week Number]],TBLData[Body Water %]),"")</f>
        <v/>
      </c>
      <c r="U30" s="3" t="str">
        <f>IFERROR(AVERAGEIF(TBLData[Week],TBLDates[[#This Row],[Week Number]],TBLData[Bone Mass %]),"")</f>
        <v/>
      </c>
      <c r="V30" s="3" t="str">
        <f>IFERROR(AVERAGEIF(TBLData[Week],TBLDates[[#This Row],[Week Number]],TBLData[Bone Mass %]),"")</f>
        <v/>
      </c>
    </row>
    <row r="31" spans="1:22" x14ac:dyDescent="0.25">
      <c r="A31" t="s">
        <v>53</v>
      </c>
      <c r="B31" s="1">
        <f t="shared" si="1"/>
        <v>43276</v>
      </c>
      <c r="C31" s="2" t="str">
        <f>IFERROR(AVERAGEIF(TBLData[Week],TBLDates[[#This Row],[Week Number]],TBLData[Weight]),"")</f>
        <v/>
      </c>
      <c r="D31" s="2" t="str">
        <f>IFERROR(TBLDates[[#This Row],[Average Weight]]-C30,"")</f>
        <v/>
      </c>
      <c r="E31" s="3" t="str">
        <f>IFERROR(AVERAGEIF(TBLData[Week],TBLDates[[#This Row],[Week Number]],TBLData[BF]),"")</f>
        <v/>
      </c>
      <c r="F31" s="3" t="str">
        <f>IFERROR(TBLDates[[#This Row],[Average Body Fat %]]-E30,"")</f>
        <v/>
      </c>
      <c r="G31" s="2" t="str">
        <f>IFERROR(AVERAGEIF(TBLData[Week],TBLDates[[#This Row],[Week Number]],TBLData[Calories Took in]),"")</f>
        <v/>
      </c>
      <c r="H31" s="2" t="str">
        <f>IFERROR(AVERAGEIF(TBLData[Week],TBLDates[[#This Row],[Week Number]],TBLData[Calories Burned]),"")</f>
        <v/>
      </c>
      <c r="I31" s="2" t="str">
        <f>IFERROR(TBLDates[[#This Row],[Average Calories Took In]]-TBLDates[[#This Row],[Average Burned Calories]],"")</f>
        <v/>
      </c>
      <c r="J31" s="2" t="str">
        <f>IFERROR(AVERAGEIF(TBLData[Week],TBLDates[[#This Row],[Week Number]],TBLData[Carbs]),"")</f>
        <v/>
      </c>
      <c r="K31" s="2" t="str">
        <f>IFERROR(AVERAGEIF(TBLData[Week],TBLDates[[#This Row],[Week Number]],TBLData[Fat]),"")</f>
        <v/>
      </c>
      <c r="L31" s="2" t="str">
        <f>IFERROR(AVERAGEIF(TBLData[Week],TBLDates[[#This Row],[Week Number]],TBLData[Protein]),"")</f>
        <v/>
      </c>
      <c r="M31" s="2">
        <f>IFERROR(SUM(TBLDates[Total Carbs]*4,TBLDates[Total Fats]*9,TBLDates[Total Protein]*4),"")</f>
        <v>0</v>
      </c>
      <c r="N31">
        <f>IFERROR(SUMIF(TBLData[Week],TBLDates[[#This Row],[Week Number]],TBLData[Carbs]),"")</f>
        <v>0</v>
      </c>
      <c r="O31">
        <f>IFERROR(SUMIF(TBLData[Week],TBLDates[[#This Row],[Week Number]],TBLData[Fat]),"")</f>
        <v>0</v>
      </c>
      <c r="P31">
        <f>IFERROR(SUMIF(TBLData[Week],TBLDates[[#This Row],[Week Number]],TBLData[Protein]),"")</f>
        <v>0</v>
      </c>
      <c r="Q31" s="3" t="str">
        <f>IFERROR(TBLDates[[#This Row],[Average Carbs]]/(SUM(TBLDates[[#This Row],[Average Carbs]:[Average Protein]])),"")</f>
        <v/>
      </c>
      <c r="R31" s="3" t="str">
        <f>IFERROR(TBLDates[[#This Row],[Average Fat]]/(SUM(TBLDates[[#This Row],[Average Carbs]:[Average Protein]])),"")</f>
        <v/>
      </c>
      <c r="S31" s="3" t="str">
        <f>IFERROR(TBLDates[[#This Row],[Average Protein]]/(SUM(TBLDates[[#This Row],[Average Carbs]:[Average Protein]])),"")</f>
        <v/>
      </c>
      <c r="T31" s="3" t="str">
        <f>IFERROR(AVERAGEIF(TBLData[Week],TBLDates[[#This Row],[Week Number]],TBLData[Body Water %]),"")</f>
        <v/>
      </c>
      <c r="U31" s="3" t="str">
        <f>IFERROR(AVERAGEIF(TBLData[Week],TBLDates[[#This Row],[Week Number]],TBLData[Bone Mass %]),"")</f>
        <v/>
      </c>
      <c r="V31" s="3" t="str">
        <f>IFERROR(AVERAGEIF(TBLData[Week],TBLDates[[#This Row],[Week Number]],TBLData[Bone Mass %]),"")</f>
        <v/>
      </c>
    </row>
    <row r="32" spans="1:22" x14ac:dyDescent="0.25">
      <c r="A32" t="s">
        <v>54</v>
      </c>
      <c r="B32" s="1">
        <f t="shared" si="1"/>
        <v>43283</v>
      </c>
      <c r="C32" s="2" t="str">
        <f>IFERROR(AVERAGEIF(TBLData[Week],TBLDates[[#This Row],[Week Number]],TBLData[Weight]),"")</f>
        <v/>
      </c>
      <c r="D32" s="2" t="str">
        <f>IFERROR(TBLDates[[#This Row],[Average Weight]]-C31,"")</f>
        <v/>
      </c>
      <c r="E32" s="3" t="str">
        <f>IFERROR(AVERAGEIF(TBLData[Week],TBLDates[[#This Row],[Week Number]],TBLData[BF]),"")</f>
        <v/>
      </c>
      <c r="F32" s="3" t="str">
        <f>IFERROR(TBLDates[[#This Row],[Average Body Fat %]]-E31,"")</f>
        <v/>
      </c>
      <c r="G32" s="2" t="str">
        <f>IFERROR(AVERAGEIF(TBLData[Week],TBLDates[[#This Row],[Week Number]],TBLData[Calories Took in]),"")</f>
        <v/>
      </c>
      <c r="H32" s="2" t="str">
        <f>IFERROR(AVERAGEIF(TBLData[Week],TBLDates[[#This Row],[Week Number]],TBLData[Calories Burned]),"")</f>
        <v/>
      </c>
      <c r="I32" s="2" t="str">
        <f>IFERROR(TBLDates[[#This Row],[Average Calories Took In]]-TBLDates[[#This Row],[Average Burned Calories]],"")</f>
        <v/>
      </c>
      <c r="J32" s="2" t="str">
        <f>IFERROR(AVERAGEIF(TBLData[Week],TBLDates[[#This Row],[Week Number]],TBLData[Carbs]),"")</f>
        <v/>
      </c>
      <c r="K32" s="2" t="str">
        <f>IFERROR(AVERAGEIF(TBLData[Week],TBLDates[[#This Row],[Week Number]],TBLData[Fat]),"")</f>
        <v/>
      </c>
      <c r="L32" s="2" t="str">
        <f>IFERROR(AVERAGEIF(TBLData[Week],TBLDates[[#This Row],[Week Number]],TBLData[Protein]),"")</f>
        <v/>
      </c>
      <c r="M32" s="2">
        <f>IFERROR(SUM(TBLDates[Total Carbs]*4,TBLDates[Total Fats]*9,TBLDates[Total Protein]*4),"")</f>
        <v>0</v>
      </c>
      <c r="N32">
        <f>IFERROR(SUMIF(TBLData[Week],TBLDates[[#This Row],[Week Number]],TBLData[Carbs]),"")</f>
        <v>0</v>
      </c>
      <c r="O32">
        <f>IFERROR(SUMIF(TBLData[Week],TBLDates[[#This Row],[Week Number]],TBLData[Fat]),"")</f>
        <v>0</v>
      </c>
      <c r="P32">
        <f>IFERROR(SUMIF(TBLData[Week],TBLDates[[#This Row],[Week Number]],TBLData[Protein]),"")</f>
        <v>0</v>
      </c>
      <c r="Q32" s="3" t="str">
        <f>IFERROR(TBLDates[[#This Row],[Average Carbs]]/(SUM(TBLDates[[#This Row],[Average Carbs]:[Average Protein]])),"")</f>
        <v/>
      </c>
      <c r="R32" s="3" t="str">
        <f>IFERROR(TBLDates[[#This Row],[Average Fat]]/(SUM(TBLDates[[#This Row],[Average Carbs]:[Average Protein]])),"")</f>
        <v/>
      </c>
      <c r="S32" s="3" t="str">
        <f>IFERROR(TBLDates[[#This Row],[Average Protein]]/(SUM(TBLDates[[#This Row],[Average Carbs]:[Average Protein]])),"")</f>
        <v/>
      </c>
      <c r="T32" s="3" t="str">
        <f>IFERROR(AVERAGEIF(TBLData[Week],TBLDates[[#This Row],[Week Number]],TBLData[Body Water %]),"")</f>
        <v/>
      </c>
      <c r="U32" s="3" t="str">
        <f>IFERROR(AVERAGEIF(TBLData[Week],TBLDates[[#This Row],[Week Number]],TBLData[Bone Mass %]),"")</f>
        <v/>
      </c>
      <c r="V32" s="3" t="str">
        <f>IFERROR(AVERAGEIF(TBLData[Week],TBLDates[[#This Row],[Week Number]],TBLData[Bone Mass %]),"")</f>
        <v/>
      </c>
    </row>
    <row r="33" spans="1:22" x14ac:dyDescent="0.25">
      <c r="A33" t="s">
        <v>55</v>
      </c>
      <c r="B33" s="1">
        <f t="shared" si="1"/>
        <v>43290</v>
      </c>
      <c r="C33" s="2" t="str">
        <f>IFERROR(AVERAGEIF(TBLData[Week],TBLDates[[#This Row],[Week Number]],TBLData[Weight]),"")</f>
        <v/>
      </c>
      <c r="D33" s="2" t="str">
        <f>IFERROR(TBLDates[[#This Row],[Average Weight]]-C32,"")</f>
        <v/>
      </c>
      <c r="E33" s="3" t="str">
        <f>IFERROR(AVERAGEIF(TBLData[Week],TBLDates[[#This Row],[Week Number]],TBLData[BF]),"")</f>
        <v/>
      </c>
      <c r="F33" s="3" t="str">
        <f>IFERROR(TBLDates[[#This Row],[Average Body Fat %]]-E32,"")</f>
        <v/>
      </c>
      <c r="G33" s="2" t="str">
        <f>IFERROR(AVERAGEIF(TBLData[Week],TBLDates[[#This Row],[Week Number]],TBLData[Calories Took in]),"")</f>
        <v/>
      </c>
      <c r="H33" s="2" t="str">
        <f>IFERROR(AVERAGEIF(TBLData[Week],TBLDates[[#This Row],[Week Number]],TBLData[Calories Burned]),"")</f>
        <v/>
      </c>
      <c r="I33" s="2" t="str">
        <f>IFERROR(TBLDates[[#This Row],[Average Calories Took In]]-TBLDates[[#This Row],[Average Burned Calories]],"")</f>
        <v/>
      </c>
      <c r="J33" s="2" t="str">
        <f>IFERROR(AVERAGEIF(TBLData[Week],TBLDates[[#This Row],[Week Number]],TBLData[Carbs]),"")</f>
        <v/>
      </c>
      <c r="K33" s="2" t="str">
        <f>IFERROR(AVERAGEIF(TBLData[Week],TBLDates[[#This Row],[Week Number]],TBLData[Fat]),"")</f>
        <v/>
      </c>
      <c r="L33" s="2" t="str">
        <f>IFERROR(AVERAGEIF(TBLData[Week],TBLDates[[#This Row],[Week Number]],TBLData[Protein]),"")</f>
        <v/>
      </c>
      <c r="M33" s="2">
        <f>IFERROR(SUM(TBLDates[Total Carbs]*4,TBLDates[Total Fats]*9,TBLDates[Total Protein]*4),"")</f>
        <v>0</v>
      </c>
      <c r="N33">
        <f>IFERROR(SUMIF(TBLData[Week],TBLDates[[#This Row],[Week Number]],TBLData[Carbs]),"")</f>
        <v>0</v>
      </c>
      <c r="O33">
        <f>IFERROR(SUMIF(TBLData[Week],TBLDates[[#This Row],[Week Number]],TBLData[Fat]),"")</f>
        <v>0</v>
      </c>
      <c r="P33">
        <f>IFERROR(SUMIF(TBLData[Week],TBLDates[[#This Row],[Week Number]],TBLData[Protein]),"")</f>
        <v>0</v>
      </c>
      <c r="Q33" s="3" t="str">
        <f>IFERROR(TBLDates[[#This Row],[Average Carbs]]/(SUM(TBLDates[[#This Row],[Average Carbs]:[Average Protein]])),"")</f>
        <v/>
      </c>
      <c r="R33" s="3" t="str">
        <f>IFERROR(TBLDates[[#This Row],[Average Fat]]/(SUM(TBLDates[[#This Row],[Average Carbs]:[Average Protein]])),"")</f>
        <v/>
      </c>
      <c r="S33" s="3" t="str">
        <f>IFERROR(TBLDates[[#This Row],[Average Protein]]/(SUM(TBLDates[[#This Row],[Average Carbs]:[Average Protein]])),"")</f>
        <v/>
      </c>
      <c r="T33" s="3" t="str">
        <f>IFERROR(AVERAGEIF(TBLData[Week],TBLDates[[#This Row],[Week Number]],TBLData[Body Water %]),"")</f>
        <v/>
      </c>
      <c r="U33" s="3" t="str">
        <f>IFERROR(AVERAGEIF(TBLData[Week],TBLDates[[#This Row],[Week Number]],TBLData[Bone Mass %]),"")</f>
        <v/>
      </c>
      <c r="V33" s="3" t="str">
        <f>IFERROR(AVERAGEIF(TBLData[Week],TBLDates[[#This Row],[Week Number]],TBLData[Bone Mass %]),"")</f>
        <v/>
      </c>
    </row>
    <row r="34" spans="1:22" x14ac:dyDescent="0.25">
      <c r="A34" t="s">
        <v>56</v>
      </c>
      <c r="B34" s="1">
        <f t="shared" si="1"/>
        <v>43297</v>
      </c>
      <c r="C34" s="2" t="str">
        <f>IFERROR(AVERAGEIF(TBLData[Week],TBLDates[[#This Row],[Week Number]],TBLData[Weight]),"")</f>
        <v/>
      </c>
      <c r="D34" s="2" t="str">
        <f>IFERROR(TBLDates[[#This Row],[Average Weight]]-C33,"")</f>
        <v/>
      </c>
      <c r="E34" s="3" t="str">
        <f>IFERROR(AVERAGEIF(TBLData[Week],TBLDates[[#This Row],[Week Number]],TBLData[BF]),"")</f>
        <v/>
      </c>
      <c r="F34" s="3" t="str">
        <f>IFERROR(TBLDates[[#This Row],[Average Body Fat %]]-E33,"")</f>
        <v/>
      </c>
      <c r="G34" s="2" t="str">
        <f>IFERROR(AVERAGEIF(TBLData[Week],TBLDates[[#This Row],[Week Number]],TBLData[Calories Took in]),"")</f>
        <v/>
      </c>
      <c r="H34" s="2" t="str">
        <f>IFERROR(AVERAGEIF(TBLData[Week],TBLDates[[#This Row],[Week Number]],TBLData[Calories Burned]),"")</f>
        <v/>
      </c>
      <c r="I34" s="2" t="str">
        <f>IFERROR(TBLDates[[#This Row],[Average Calories Took In]]-TBLDates[[#This Row],[Average Burned Calories]],"")</f>
        <v/>
      </c>
      <c r="J34" s="2" t="str">
        <f>IFERROR(AVERAGEIF(TBLData[Week],TBLDates[[#This Row],[Week Number]],TBLData[Carbs]),"")</f>
        <v/>
      </c>
      <c r="K34" s="2" t="str">
        <f>IFERROR(AVERAGEIF(TBLData[Week],TBLDates[[#This Row],[Week Number]],TBLData[Fat]),"")</f>
        <v/>
      </c>
      <c r="L34" s="2" t="str">
        <f>IFERROR(AVERAGEIF(TBLData[Week],TBLDates[[#This Row],[Week Number]],TBLData[Protein]),"")</f>
        <v/>
      </c>
      <c r="M34" s="2">
        <f>IFERROR(SUM(TBLDates[Total Carbs]*4,TBLDates[Total Fats]*9,TBLDates[Total Protein]*4),"")</f>
        <v>0</v>
      </c>
      <c r="N34">
        <f>IFERROR(SUMIF(TBLData[Week],TBLDates[[#This Row],[Week Number]],TBLData[Carbs]),"")</f>
        <v>0</v>
      </c>
      <c r="O34">
        <f>IFERROR(SUMIF(TBLData[Week],TBLDates[[#This Row],[Week Number]],TBLData[Fat]),"")</f>
        <v>0</v>
      </c>
      <c r="P34">
        <f>IFERROR(SUMIF(TBLData[Week],TBLDates[[#This Row],[Week Number]],TBLData[Protein]),"")</f>
        <v>0</v>
      </c>
      <c r="Q34" s="3" t="str">
        <f>IFERROR(TBLDates[[#This Row],[Average Carbs]]/(SUM(TBLDates[[#This Row],[Average Carbs]:[Average Protein]])),"")</f>
        <v/>
      </c>
      <c r="R34" s="3" t="str">
        <f>IFERROR(TBLDates[[#This Row],[Average Fat]]/(SUM(TBLDates[[#This Row],[Average Carbs]:[Average Protein]])),"")</f>
        <v/>
      </c>
      <c r="S34" s="3" t="str">
        <f>IFERROR(TBLDates[[#This Row],[Average Protein]]/(SUM(TBLDates[[#This Row],[Average Carbs]:[Average Protein]])),"")</f>
        <v/>
      </c>
      <c r="T34" s="3" t="str">
        <f>IFERROR(AVERAGEIF(TBLData[Week],TBLDates[[#This Row],[Week Number]],TBLData[Body Water %]),"")</f>
        <v/>
      </c>
      <c r="U34" s="3" t="str">
        <f>IFERROR(AVERAGEIF(TBLData[Week],TBLDates[[#This Row],[Week Number]],TBLData[Bone Mass %]),"")</f>
        <v/>
      </c>
      <c r="V34" s="3" t="str">
        <f>IFERROR(AVERAGEIF(TBLData[Week],TBLDates[[#This Row],[Week Number]],TBLData[Bone Mass %]),"")</f>
        <v/>
      </c>
    </row>
    <row r="35" spans="1:22" x14ac:dyDescent="0.25">
      <c r="A35" t="s">
        <v>57</v>
      </c>
      <c r="B35" s="1">
        <f t="shared" si="1"/>
        <v>43304</v>
      </c>
      <c r="C35" s="2" t="str">
        <f>IFERROR(AVERAGEIF(TBLData[Week],TBLDates[[#This Row],[Week Number]],TBLData[Weight]),"")</f>
        <v/>
      </c>
      <c r="D35" s="2" t="str">
        <f>IFERROR(TBLDates[[#This Row],[Average Weight]]-C34,"")</f>
        <v/>
      </c>
      <c r="E35" s="3" t="str">
        <f>IFERROR(AVERAGEIF(TBLData[Week],TBLDates[[#This Row],[Week Number]],TBLData[BF]),"")</f>
        <v/>
      </c>
      <c r="F35" s="3" t="str">
        <f>IFERROR(TBLDates[[#This Row],[Average Body Fat %]]-E34,"")</f>
        <v/>
      </c>
      <c r="G35" s="2" t="str">
        <f>IFERROR(AVERAGEIF(TBLData[Week],TBLDates[[#This Row],[Week Number]],TBLData[Calories Took in]),"")</f>
        <v/>
      </c>
      <c r="H35" s="2" t="str">
        <f>IFERROR(AVERAGEIF(TBLData[Week],TBLDates[[#This Row],[Week Number]],TBLData[Calories Burned]),"")</f>
        <v/>
      </c>
      <c r="I35" s="2" t="str">
        <f>IFERROR(TBLDates[[#This Row],[Average Calories Took In]]-TBLDates[[#This Row],[Average Burned Calories]],"")</f>
        <v/>
      </c>
      <c r="J35" s="2" t="str">
        <f>IFERROR(AVERAGEIF(TBLData[Week],TBLDates[[#This Row],[Week Number]],TBLData[Carbs]),"")</f>
        <v/>
      </c>
      <c r="K35" s="2" t="str">
        <f>IFERROR(AVERAGEIF(TBLData[Week],TBLDates[[#This Row],[Week Number]],TBLData[Fat]),"")</f>
        <v/>
      </c>
      <c r="L35" s="2" t="str">
        <f>IFERROR(AVERAGEIF(TBLData[Week],TBLDates[[#This Row],[Week Number]],TBLData[Protein]),"")</f>
        <v/>
      </c>
      <c r="M35" s="2">
        <f>IFERROR(SUM(TBLDates[Total Carbs]*4,TBLDates[Total Fats]*9,TBLDates[Total Protein]*4),"")</f>
        <v>0</v>
      </c>
      <c r="N35">
        <f>IFERROR(SUMIF(TBLData[Week],TBLDates[[#This Row],[Week Number]],TBLData[Carbs]),"")</f>
        <v>0</v>
      </c>
      <c r="O35">
        <f>IFERROR(SUMIF(TBLData[Week],TBLDates[[#This Row],[Week Number]],TBLData[Fat]),"")</f>
        <v>0</v>
      </c>
      <c r="P35">
        <f>IFERROR(SUMIF(TBLData[Week],TBLDates[[#This Row],[Week Number]],TBLData[Protein]),"")</f>
        <v>0</v>
      </c>
      <c r="Q35" s="3" t="str">
        <f>IFERROR(TBLDates[[#This Row],[Average Carbs]]/(SUM(TBLDates[[#This Row],[Average Carbs]:[Average Protein]])),"")</f>
        <v/>
      </c>
      <c r="R35" s="3" t="str">
        <f>IFERROR(TBLDates[[#This Row],[Average Fat]]/(SUM(TBLDates[[#This Row],[Average Carbs]:[Average Protein]])),"")</f>
        <v/>
      </c>
      <c r="S35" s="3" t="str">
        <f>IFERROR(TBLDates[[#This Row],[Average Protein]]/(SUM(TBLDates[[#This Row],[Average Carbs]:[Average Protein]])),"")</f>
        <v/>
      </c>
      <c r="T35" s="3" t="str">
        <f>IFERROR(AVERAGEIF(TBLData[Week],TBLDates[[#This Row],[Week Number]],TBLData[Body Water %]),"")</f>
        <v/>
      </c>
      <c r="U35" s="3" t="str">
        <f>IFERROR(AVERAGEIF(TBLData[Week],TBLDates[[#This Row],[Week Number]],TBLData[Bone Mass %]),"")</f>
        <v/>
      </c>
      <c r="V35" s="3" t="str">
        <f>IFERROR(AVERAGEIF(TBLData[Week],TBLDates[[#This Row],[Week Number]],TBLData[Bone Mass %]),"")</f>
        <v/>
      </c>
    </row>
    <row r="36" spans="1:22" x14ac:dyDescent="0.25">
      <c r="A36" t="s">
        <v>58</v>
      </c>
      <c r="B36" s="1">
        <f t="shared" ref="B36:B58" si="2">B35+7</f>
        <v>43311</v>
      </c>
      <c r="C36" s="2" t="str">
        <f>IFERROR(AVERAGEIF(TBLData[Week],TBLDates[[#This Row],[Week Number]],TBLData[Weight]),"")</f>
        <v/>
      </c>
      <c r="D36" s="2" t="str">
        <f>IFERROR(TBLDates[[#This Row],[Average Weight]]-C35,"")</f>
        <v/>
      </c>
      <c r="E36" s="3" t="str">
        <f>IFERROR(AVERAGEIF(TBLData[Week],TBLDates[[#This Row],[Week Number]],TBLData[BF]),"")</f>
        <v/>
      </c>
      <c r="F36" s="3" t="str">
        <f>IFERROR(TBLDates[[#This Row],[Average Body Fat %]]-E35,"")</f>
        <v/>
      </c>
      <c r="G36" s="2" t="str">
        <f>IFERROR(AVERAGEIF(TBLData[Week],TBLDates[[#This Row],[Week Number]],TBLData[Calories Took in]),"")</f>
        <v/>
      </c>
      <c r="H36" s="2" t="str">
        <f>IFERROR(AVERAGEIF(TBLData[Week],TBLDates[[#This Row],[Week Number]],TBLData[Calories Burned]),"")</f>
        <v/>
      </c>
      <c r="I36" s="2" t="str">
        <f>IFERROR(TBLDates[[#This Row],[Average Calories Took In]]-TBLDates[[#This Row],[Average Burned Calories]],"")</f>
        <v/>
      </c>
      <c r="J36" s="2" t="str">
        <f>IFERROR(AVERAGEIF(TBLData[Week],TBLDates[[#This Row],[Week Number]],TBLData[Carbs]),"")</f>
        <v/>
      </c>
      <c r="K36" s="2" t="str">
        <f>IFERROR(AVERAGEIF(TBLData[Week],TBLDates[[#This Row],[Week Number]],TBLData[Fat]),"")</f>
        <v/>
      </c>
      <c r="L36" s="2" t="str">
        <f>IFERROR(AVERAGEIF(TBLData[Week],TBLDates[[#This Row],[Week Number]],TBLData[Protein]),"")</f>
        <v/>
      </c>
      <c r="M36" s="2">
        <f>IFERROR(SUM(TBLDates[Total Carbs]*4,TBLDates[Total Fats]*9,TBLDates[Total Protein]*4),"")</f>
        <v>0</v>
      </c>
      <c r="N36">
        <f>IFERROR(SUMIF(TBLData[Week],TBLDates[[#This Row],[Week Number]],TBLData[Carbs]),"")</f>
        <v>0</v>
      </c>
      <c r="O36">
        <f>IFERROR(SUMIF(TBLData[Week],TBLDates[[#This Row],[Week Number]],TBLData[Fat]),"")</f>
        <v>0</v>
      </c>
      <c r="P36">
        <f>IFERROR(SUMIF(TBLData[Week],TBLDates[[#This Row],[Week Number]],TBLData[Protein]),"")</f>
        <v>0</v>
      </c>
      <c r="Q36" s="3" t="str">
        <f>IFERROR(TBLDates[[#This Row],[Average Carbs]]/(SUM(TBLDates[[#This Row],[Average Carbs]:[Average Protein]])),"")</f>
        <v/>
      </c>
      <c r="R36" s="3" t="str">
        <f>IFERROR(TBLDates[[#This Row],[Average Fat]]/(SUM(TBLDates[[#This Row],[Average Carbs]:[Average Protein]])),"")</f>
        <v/>
      </c>
      <c r="S36" s="3" t="str">
        <f>IFERROR(TBLDates[[#This Row],[Average Protein]]/(SUM(TBLDates[[#This Row],[Average Carbs]:[Average Protein]])),"")</f>
        <v/>
      </c>
      <c r="T36" s="3" t="str">
        <f>IFERROR(AVERAGEIF(TBLData[Week],TBLDates[[#This Row],[Week Number]],TBLData[Body Water %]),"")</f>
        <v/>
      </c>
      <c r="U36" s="3" t="str">
        <f>IFERROR(AVERAGEIF(TBLData[Week],TBLDates[[#This Row],[Week Number]],TBLData[Bone Mass %]),"")</f>
        <v/>
      </c>
      <c r="V36" s="3" t="str">
        <f>IFERROR(AVERAGEIF(TBLData[Week],TBLDates[[#This Row],[Week Number]],TBLData[Bone Mass %]),"")</f>
        <v/>
      </c>
    </row>
    <row r="37" spans="1:22" x14ac:dyDescent="0.25">
      <c r="A37" t="s">
        <v>59</v>
      </c>
      <c r="B37" s="1">
        <f t="shared" si="2"/>
        <v>43318</v>
      </c>
      <c r="C37" s="2" t="str">
        <f>IFERROR(AVERAGEIF(TBLData[Week],TBLDates[[#This Row],[Week Number]],TBLData[Weight]),"")</f>
        <v/>
      </c>
      <c r="D37" s="2" t="str">
        <f>IFERROR(TBLDates[[#This Row],[Average Weight]]-C36,"")</f>
        <v/>
      </c>
      <c r="E37" s="3" t="str">
        <f>IFERROR(AVERAGEIF(TBLData[Week],TBLDates[[#This Row],[Week Number]],TBLData[BF]),"")</f>
        <v/>
      </c>
      <c r="F37" s="3" t="str">
        <f>IFERROR(TBLDates[[#This Row],[Average Body Fat %]]-E36,"")</f>
        <v/>
      </c>
      <c r="G37" s="2" t="str">
        <f>IFERROR(AVERAGEIF(TBLData[Week],TBLDates[[#This Row],[Week Number]],TBLData[Calories Took in]),"")</f>
        <v/>
      </c>
      <c r="H37" s="2" t="str">
        <f>IFERROR(AVERAGEIF(TBLData[Week],TBLDates[[#This Row],[Week Number]],TBLData[Calories Burned]),"")</f>
        <v/>
      </c>
      <c r="I37" s="2" t="str">
        <f>IFERROR(TBLDates[[#This Row],[Average Calories Took In]]-TBLDates[[#This Row],[Average Burned Calories]],"")</f>
        <v/>
      </c>
      <c r="J37" s="2" t="str">
        <f>IFERROR(AVERAGEIF(TBLData[Week],TBLDates[[#This Row],[Week Number]],TBLData[Carbs]),"")</f>
        <v/>
      </c>
      <c r="K37" s="2" t="str">
        <f>IFERROR(AVERAGEIF(TBLData[Week],TBLDates[[#This Row],[Week Number]],TBLData[Fat]),"")</f>
        <v/>
      </c>
      <c r="L37" s="2" t="str">
        <f>IFERROR(AVERAGEIF(TBLData[Week],TBLDates[[#This Row],[Week Number]],TBLData[Protein]),"")</f>
        <v/>
      </c>
      <c r="M37" s="2">
        <f>IFERROR(SUM(TBLDates[Total Carbs]*4,TBLDates[Total Fats]*9,TBLDates[Total Protein]*4),"")</f>
        <v>0</v>
      </c>
      <c r="N37">
        <f>IFERROR(SUMIF(TBLData[Week],TBLDates[[#This Row],[Week Number]],TBLData[Carbs]),"")</f>
        <v>0</v>
      </c>
      <c r="O37">
        <f>IFERROR(SUMIF(TBLData[Week],TBLDates[[#This Row],[Week Number]],TBLData[Fat]),"")</f>
        <v>0</v>
      </c>
      <c r="P37">
        <f>IFERROR(SUMIF(TBLData[Week],TBLDates[[#This Row],[Week Number]],TBLData[Protein]),"")</f>
        <v>0</v>
      </c>
      <c r="Q37" s="3" t="str">
        <f>IFERROR(TBLDates[[#This Row],[Average Carbs]]/(SUM(TBLDates[[#This Row],[Average Carbs]:[Average Protein]])),"")</f>
        <v/>
      </c>
      <c r="R37" s="3" t="str">
        <f>IFERROR(TBLDates[[#This Row],[Average Fat]]/(SUM(TBLDates[[#This Row],[Average Carbs]:[Average Protein]])),"")</f>
        <v/>
      </c>
      <c r="S37" s="3" t="str">
        <f>IFERROR(TBLDates[[#This Row],[Average Protein]]/(SUM(TBLDates[[#This Row],[Average Carbs]:[Average Protein]])),"")</f>
        <v/>
      </c>
      <c r="T37" s="3" t="str">
        <f>IFERROR(AVERAGEIF(TBLData[Week],TBLDates[[#This Row],[Week Number]],TBLData[Body Water %]),"")</f>
        <v/>
      </c>
      <c r="U37" s="3" t="str">
        <f>IFERROR(AVERAGEIF(TBLData[Week],TBLDates[[#This Row],[Week Number]],TBLData[Bone Mass %]),"")</f>
        <v/>
      </c>
      <c r="V37" s="3" t="str">
        <f>IFERROR(AVERAGEIF(TBLData[Week],TBLDates[[#This Row],[Week Number]],TBLData[Bone Mass %]),"")</f>
        <v/>
      </c>
    </row>
    <row r="38" spans="1:22" x14ac:dyDescent="0.25">
      <c r="A38" t="s">
        <v>60</v>
      </c>
      <c r="B38" s="1">
        <f t="shared" si="2"/>
        <v>43325</v>
      </c>
      <c r="C38" s="2" t="str">
        <f>IFERROR(AVERAGEIF(TBLData[Week],TBLDates[[#This Row],[Week Number]],TBLData[Weight]),"")</f>
        <v/>
      </c>
      <c r="D38" s="2" t="str">
        <f>IFERROR(TBLDates[[#This Row],[Average Weight]]-C37,"")</f>
        <v/>
      </c>
      <c r="E38" s="3" t="str">
        <f>IFERROR(AVERAGEIF(TBLData[Week],TBLDates[[#This Row],[Week Number]],TBLData[BF]),"")</f>
        <v/>
      </c>
      <c r="F38" s="3" t="str">
        <f>IFERROR(TBLDates[[#This Row],[Average Body Fat %]]-E37,"")</f>
        <v/>
      </c>
      <c r="G38" s="2" t="str">
        <f>IFERROR(AVERAGEIF(TBLData[Week],TBLDates[[#This Row],[Week Number]],TBLData[Calories Took in]),"")</f>
        <v/>
      </c>
      <c r="H38" s="2" t="str">
        <f>IFERROR(AVERAGEIF(TBLData[Week],TBLDates[[#This Row],[Week Number]],TBLData[Calories Burned]),"")</f>
        <v/>
      </c>
      <c r="I38" s="2" t="str">
        <f>IFERROR(TBLDates[[#This Row],[Average Calories Took In]]-TBLDates[[#This Row],[Average Burned Calories]],"")</f>
        <v/>
      </c>
      <c r="J38" s="2" t="str">
        <f>IFERROR(AVERAGEIF(TBLData[Week],TBLDates[[#This Row],[Week Number]],TBLData[Carbs]),"")</f>
        <v/>
      </c>
      <c r="K38" s="2" t="str">
        <f>IFERROR(AVERAGEIF(TBLData[Week],TBLDates[[#This Row],[Week Number]],TBLData[Fat]),"")</f>
        <v/>
      </c>
      <c r="L38" s="2" t="str">
        <f>IFERROR(AVERAGEIF(TBLData[Week],TBLDates[[#This Row],[Week Number]],TBLData[Protein]),"")</f>
        <v/>
      </c>
      <c r="M38" s="2">
        <f>IFERROR(SUM(TBLDates[Total Carbs]*4,TBLDates[Total Fats]*9,TBLDates[Total Protein]*4),"")</f>
        <v>0</v>
      </c>
      <c r="N38">
        <f>IFERROR(SUMIF(TBLData[Week],TBLDates[[#This Row],[Week Number]],TBLData[Carbs]),"")</f>
        <v>0</v>
      </c>
      <c r="O38">
        <f>IFERROR(SUMIF(TBLData[Week],TBLDates[[#This Row],[Week Number]],TBLData[Fat]),"")</f>
        <v>0</v>
      </c>
      <c r="P38">
        <f>IFERROR(SUMIF(TBLData[Week],TBLDates[[#This Row],[Week Number]],TBLData[Protein]),"")</f>
        <v>0</v>
      </c>
      <c r="Q38" s="3" t="str">
        <f>IFERROR(TBLDates[[#This Row],[Average Carbs]]/(SUM(TBLDates[[#This Row],[Average Carbs]:[Average Protein]])),"")</f>
        <v/>
      </c>
      <c r="R38" s="3" t="str">
        <f>IFERROR(TBLDates[[#This Row],[Average Fat]]/(SUM(TBLDates[[#This Row],[Average Carbs]:[Average Protein]])),"")</f>
        <v/>
      </c>
      <c r="S38" s="3" t="str">
        <f>IFERROR(TBLDates[[#This Row],[Average Protein]]/(SUM(TBLDates[[#This Row],[Average Carbs]:[Average Protein]])),"")</f>
        <v/>
      </c>
      <c r="T38" s="3" t="str">
        <f>IFERROR(AVERAGEIF(TBLData[Week],TBLDates[[#This Row],[Week Number]],TBLData[Body Water %]),"")</f>
        <v/>
      </c>
      <c r="U38" s="3" t="str">
        <f>IFERROR(AVERAGEIF(TBLData[Week],TBLDates[[#This Row],[Week Number]],TBLData[Bone Mass %]),"")</f>
        <v/>
      </c>
      <c r="V38" s="3" t="str">
        <f>IFERROR(AVERAGEIF(TBLData[Week],TBLDates[[#This Row],[Week Number]],TBLData[Bone Mass %]),"")</f>
        <v/>
      </c>
    </row>
    <row r="39" spans="1:22" x14ac:dyDescent="0.25">
      <c r="A39" t="s">
        <v>61</v>
      </c>
      <c r="B39" s="1">
        <f t="shared" si="2"/>
        <v>43332</v>
      </c>
      <c r="C39" s="2" t="str">
        <f>IFERROR(AVERAGEIF(TBLData[Week],TBLDates[[#This Row],[Week Number]],TBLData[Weight]),"")</f>
        <v/>
      </c>
      <c r="D39" s="2" t="str">
        <f>IFERROR(TBLDates[[#This Row],[Average Weight]]-C38,"")</f>
        <v/>
      </c>
      <c r="E39" s="3" t="str">
        <f>IFERROR(AVERAGEIF(TBLData[Week],TBLDates[[#This Row],[Week Number]],TBLData[BF]),"")</f>
        <v/>
      </c>
      <c r="F39" s="3" t="str">
        <f>IFERROR(TBLDates[[#This Row],[Average Body Fat %]]-E38,"")</f>
        <v/>
      </c>
      <c r="G39" s="2" t="str">
        <f>IFERROR(AVERAGEIF(TBLData[Week],TBLDates[[#This Row],[Week Number]],TBLData[Calories Took in]),"")</f>
        <v/>
      </c>
      <c r="H39" s="2" t="str">
        <f>IFERROR(AVERAGEIF(TBLData[Week],TBLDates[[#This Row],[Week Number]],TBLData[Calories Burned]),"")</f>
        <v/>
      </c>
      <c r="I39" s="2" t="str">
        <f>IFERROR(TBLDates[[#This Row],[Average Calories Took In]]-TBLDates[[#This Row],[Average Burned Calories]],"")</f>
        <v/>
      </c>
      <c r="J39" s="2" t="str">
        <f>IFERROR(AVERAGEIF(TBLData[Week],TBLDates[[#This Row],[Week Number]],TBLData[Carbs]),"")</f>
        <v/>
      </c>
      <c r="K39" s="2" t="str">
        <f>IFERROR(AVERAGEIF(TBLData[Week],TBLDates[[#This Row],[Week Number]],TBLData[Fat]),"")</f>
        <v/>
      </c>
      <c r="L39" s="2" t="str">
        <f>IFERROR(AVERAGEIF(TBLData[Week],TBLDates[[#This Row],[Week Number]],TBLData[Protein]),"")</f>
        <v/>
      </c>
      <c r="M39" s="2">
        <f>IFERROR(SUM(TBLDates[Total Carbs]*4,TBLDates[Total Fats]*9,TBLDates[Total Protein]*4),"")</f>
        <v>0</v>
      </c>
      <c r="N39">
        <f>IFERROR(SUMIF(TBLData[Week],TBLDates[[#This Row],[Week Number]],TBLData[Carbs]),"")</f>
        <v>0</v>
      </c>
      <c r="O39">
        <f>IFERROR(SUMIF(TBLData[Week],TBLDates[[#This Row],[Week Number]],TBLData[Fat]),"")</f>
        <v>0</v>
      </c>
      <c r="P39">
        <f>IFERROR(SUMIF(TBLData[Week],TBLDates[[#This Row],[Week Number]],TBLData[Protein]),"")</f>
        <v>0</v>
      </c>
      <c r="Q39" s="3" t="str">
        <f>IFERROR(TBLDates[[#This Row],[Average Carbs]]/(SUM(TBLDates[[#This Row],[Average Carbs]:[Average Protein]])),"")</f>
        <v/>
      </c>
      <c r="R39" s="3" t="str">
        <f>IFERROR(TBLDates[[#This Row],[Average Fat]]/(SUM(TBLDates[[#This Row],[Average Carbs]:[Average Protein]])),"")</f>
        <v/>
      </c>
      <c r="S39" s="3" t="str">
        <f>IFERROR(TBLDates[[#This Row],[Average Protein]]/(SUM(TBLDates[[#This Row],[Average Carbs]:[Average Protein]])),"")</f>
        <v/>
      </c>
      <c r="T39" s="3" t="str">
        <f>IFERROR(AVERAGEIF(TBLData[Week],TBLDates[[#This Row],[Week Number]],TBLData[Body Water %]),"")</f>
        <v/>
      </c>
      <c r="U39" s="3" t="str">
        <f>IFERROR(AVERAGEIF(TBLData[Week],TBLDates[[#This Row],[Week Number]],TBLData[Bone Mass %]),"")</f>
        <v/>
      </c>
      <c r="V39" s="3" t="str">
        <f>IFERROR(AVERAGEIF(TBLData[Week],TBLDates[[#This Row],[Week Number]],TBLData[Bone Mass %]),"")</f>
        <v/>
      </c>
    </row>
    <row r="40" spans="1:22" x14ac:dyDescent="0.25">
      <c r="A40" t="s">
        <v>62</v>
      </c>
      <c r="B40" s="1">
        <f t="shared" si="2"/>
        <v>43339</v>
      </c>
      <c r="C40" s="2" t="str">
        <f>IFERROR(AVERAGEIF(TBLData[Week],TBLDates[[#This Row],[Week Number]],TBLData[Weight]),"")</f>
        <v/>
      </c>
      <c r="D40" s="2" t="str">
        <f>IFERROR(TBLDates[[#This Row],[Average Weight]]-C39,"")</f>
        <v/>
      </c>
      <c r="E40" s="3" t="str">
        <f>IFERROR(AVERAGEIF(TBLData[Week],TBLDates[[#This Row],[Week Number]],TBLData[BF]),"")</f>
        <v/>
      </c>
      <c r="F40" s="3" t="str">
        <f>IFERROR(TBLDates[[#This Row],[Average Body Fat %]]-E39,"")</f>
        <v/>
      </c>
      <c r="G40" s="2" t="str">
        <f>IFERROR(AVERAGEIF(TBLData[Week],TBLDates[[#This Row],[Week Number]],TBLData[Calories Took in]),"")</f>
        <v/>
      </c>
      <c r="H40" s="2" t="str">
        <f>IFERROR(AVERAGEIF(TBLData[Week],TBLDates[[#This Row],[Week Number]],TBLData[Calories Burned]),"")</f>
        <v/>
      </c>
      <c r="I40" s="2" t="str">
        <f>IFERROR(TBLDates[[#This Row],[Average Calories Took In]]-TBLDates[[#This Row],[Average Burned Calories]],"")</f>
        <v/>
      </c>
      <c r="J40" s="2" t="str">
        <f>IFERROR(AVERAGEIF(TBLData[Week],TBLDates[[#This Row],[Week Number]],TBLData[Carbs]),"")</f>
        <v/>
      </c>
      <c r="K40" s="2" t="str">
        <f>IFERROR(AVERAGEIF(TBLData[Week],TBLDates[[#This Row],[Week Number]],TBLData[Fat]),"")</f>
        <v/>
      </c>
      <c r="L40" s="2" t="str">
        <f>IFERROR(AVERAGEIF(TBLData[Week],TBLDates[[#This Row],[Week Number]],TBLData[Protein]),"")</f>
        <v/>
      </c>
      <c r="M40" s="2">
        <f>IFERROR(SUM(TBLDates[Total Carbs]*4,TBLDates[Total Fats]*9,TBLDates[Total Protein]*4),"")</f>
        <v>0</v>
      </c>
      <c r="N40">
        <f>IFERROR(SUMIF(TBLData[Week],TBLDates[[#This Row],[Week Number]],TBLData[Carbs]),"")</f>
        <v>0</v>
      </c>
      <c r="O40">
        <f>IFERROR(SUMIF(TBLData[Week],TBLDates[[#This Row],[Week Number]],TBLData[Fat]),"")</f>
        <v>0</v>
      </c>
      <c r="P40">
        <f>IFERROR(SUMIF(TBLData[Week],TBLDates[[#This Row],[Week Number]],TBLData[Protein]),"")</f>
        <v>0</v>
      </c>
      <c r="Q40" s="3" t="str">
        <f>IFERROR(TBLDates[[#This Row],[Average Carbs]]/(SUM(TBLDates[[#This Row],[Average Carbs]:[Average Protein]])),"")</f>
        <v/>
      </c>
      <c r="R40" s="3" t="str">
        <f>IFERROR(TBLDates[[#This Row],[Average Fat]]/(SUM(TBLDates[[#This Row],[Average Carbs]:[Average Protein]])),"")</f>
        <v/>
      </c>
      <c r="S40" s="3" t="str">
        <f>IFERROR(TBLDates[[#This Row],[Average Protein]]/(SUM(TBLDates[[#This Row],[Average Carbs]:[Average Protein]])),"")</f>
        <v/>
      </c>
      <c r="T40" s="3" t="str">
        <f>IFERROR(AVERAGEIF(TBLData[Week],TBLDates[[#This Row],[Week Number]],TBLData[Body Water %]),"")</f>
        <v/>
      </c>
      <c r="U40" s="3" t="str">
        <f>IFERROR(AVERAGEIF(TBLData[Week],TBLDates[[#This Row],[Week Number]],TBLData[Bone Mass %]),"")</f>
        <v/>
      </c>
      <c r="V40" s="3" t="str">
        <f>IFERROR(AVERAGEIF(TBLData[Week],TBLDates[[#This Row],[Week Number]],TBLData[Bone Mass %]),"")</f>
        <v/>
      </c>
    </row>
    <row r="41" spans="1:22" x14ac:dyDescent="0.25">
      <c r="A41" t="s">
        <v>63</v>
      </c>
      <c r="B41" s="1">
        <f t="shared" si="2"/>
        <v>43346</v>
      </c>
      <c r="C41" s="2" t="str">
        <f>IFERROR(AVERAGEIF(TBLData[Week],TBLDates[[#This Row],[Week Number]],TBLData[Weight]),"")</f>
        <v/>
      </c>
      <c r="D41" s="2" t="str">
        <f>IFERROR(TBLDates[[#This Row],[Average Weight]]-C40,"")</f>
        <v/>
      </c>
      <c r="E41" s="3" t="str">
        <f>IFERROR(AVERAGEIF(TBLData[Week],TBLDates[[#This Row],[Week Number]],TBLData[BF]),"")</f>
        <v/>
      </c>
      <c r="F41" s="3" t="str">
        <f>IFERROR(TBLDates[[#This Row],[Average Body Fat %]]-E40,"")</f>
        <v/>
      </c>
      <c r="G41" s="2" t="str">
        <f>IFERROR(AVERAGEIF(TBLData[Week],TBLDates[[#This Row],[Week Number]],TBLData[Calories Took in]),"")</f>
        <v/>
      </c>
      <c r="H41" s="2" t="str">
        <f>IFERROR(AVERAGEIF(TBLData[Week],TBLDates[[#This Row],[Week Number]],TBLData[Calories Burned]),"")</f>
        <v/>
      </c>
      <c r="I41" s="2" t="str">
        <f>IFERROR(TBLDates[[#This Row],[Average Calories Took In]]-TBLDates[[#This Row],[Average Burned Calories]],"")</f>
        <v/>
      </c>
      <c r="J41" s="2" t="str">
        <f>IFERROR(AVERAGEIF(TBLData[Week],TBLDates[[#This Row],[Week Number]],TBLData[Carbs]),"")</f>
        <v/>
      </c>
      <c r="K41" s="2" t="str">
        <f>IFERROR(AVERAGEIF(TBLData[Week],TBLDates[[#This Row],[Week Number]],TBLData[Fat]),"")</f>
        <v/>
      </c>
      <c r="L41" s="2" t="str">
        <f>IFERROR(AVERAGEIF(TBLData[Week],TBLDates[[#This Row],[Week Number]],TBLData[Protein]),"")</f>
        <v/>
      </c>
      <c r="M41" s="2">
        <f>IFERROR(SUM(TBLDates[Total Carbs]*4,TBLDates[Total Fats]*9,TBLDates[Total Protein]*4),"")</f>
        <v>0</v>
      </c>
      <c r="N41">
        <f>IFERROR(SUMIF(TBLData[Week],TBLDates[[#This Row],[Week Number]],TBLData[Carbs]),"")</f>
        <v>0</v>
      </c>
      <c r="O41">
        <f>IFERROR(SUMIF(TBLData[Week],TBLDates[[#This Row],[Week Number]],TBLData[Fat]),"")</f>
        <v>0</v>
      </c>
      <c r="P41">
        <f>IFERROR(SUMIF(TBLData[Week],TBLDates[[#This Row],[Week Number]],TBLData[Protein]),"")</f>
        <v>0</v>
      </c>
      <c r="Q41" s="3" t="str">
        <f>IFERROR(TBLDates[[#This Row],[Average Carbs]]/(SUM(TBLDates[[#This Row],[Average Carbs]:[Average Protein]])),"")</f>
        <v/>
      </c>
      <c r="R41" s="3" t="str">
        <f>IFERROR(TBLDates[[#This Row],[Average Fat]]/(SUM(TBLDates[[#This Row],[Average Carbs]:[Average Protein]])),"")</f>
        <v/>
      </c>
      <c r="S41" s="3" t="str">
        <f>IFERROR(TBLDates[[#This Row],[Average Protein]]/(SUM(TBLDates[[#This Row],[Average Carbs]:[Average Protein]])),"")</f>
        <v/>
      </c>
      <c r="T41" s="3" t="str">
        <f>IFERROR(AVERAGEIF(TBLData[Week],TBLDates[[#This Row],[Week Number]],TBLData[Body Water %]),"")</f>
        <v/>
      </c>
      <c r="U41" s="3" t="str">
        <f>IFERROR(AVERAGEIF(TBLData[Week],TBLDates[[#This Row],[Week Number]],TBLData[Bone Mass %]),"")</f>
        <v/>
      </c>
      <c r="V41" s="3" t="str">
        <f>IFERROR(AVERAGEIF(TBLData[Week],TBLDates[[#This Row],[Week Number]],TBLData[Bone Mass %]),"")</f>
        <v/>
      </c>
    </row>
    <row r="42" spans="1:22" x14ac:dyDescent="0.25">
      <c r="A42" t="s">
        <v>64</v>
      </c>
      <c r="B42" s="1">
        <f t="shared" si="2"/>
        <v>43353</v>
      </c>
      <c r="C42" s="2" t="str">
        <f>IFERROR(AVERAGEIF(TBLData[Week],TBLDates[[#This Row],[Week Number]],TBLData[Weight]),"")</f>
        <v/>
      </c>
      <c r="D42" s="2" t="str">
        <f>IFERROR(TBLDates[[#This Row],[Average Weight]]-C41,"")</f>
        <v/>
      </c>
      <c r="E42" s="3" t="str">
        <f>IFERROR(AVERAGEIF(TBLData[Week],TBLDates[[#This Row],[Week Number]],TBLData[BF]),"")</f>
        <v/>
      </c>
      <c r="F42" s="3" t="str">
        <f>IFERROR(TBLDates[[#This Row],[Average Body Fat %]]-E41,"")</f>
        <v/>
      </c>
      <c r="G42" s="2" t="str">
        <f>IFERROR(AVERAGEIF(TBLData[Week],TBLDates[[#This Row],[Week Number]],TBLData[Calories Took in]),"")</f>
        <v/>
      </c>
      <c r="H42" s="2" t="str">
        <f>IFERROR(AVERAGEIF(TBLData[Week],TBLDates[[#This Row],[Week Number]],TBLData[Calories Burned]),"")</f>
        <v/>
      </c>
      <c r="I42" s="2" t="str">
        <f>IFERROR(TBLDates[[#This Row],[Average Calories Took In]]-TBLDates[[#This Row],[Average Burned Calories]],"")</f>
        <v/>
      </c>
      <c r="J42" s="2" t="str">
        <f>IFERROR(AVERAGEIF(TBLData[Week],TBLDates[[#This Row],[Week Number]],TBLData[Carbs]),"")</f>
        <v/>
      </c>
      <c r="K42" s="2" t="str">
        <f>IFERROR(AVERAGEIF(TBLData[Week],TBLDates[[#This Row],[Week Number]],TBLData[Fat]),"")</f>
        <v/>
      </c>
      <c r="L42" s="2" t="str">
        <f>IFERROR(AVERAGEIF(TBLData[Week],TBLDates[[#This Row],[Week Number]],TBLData[Protein]),"")</f>
        <v/>
      </c>
      <c r="M42" s="2">
        <f>IFERROR(SUM(TBLDates[Total Carbs]*4,TBLDates[Total Fats]*9,TBLDates[Total Protein]*4),"")</f>
        <v>0</v>
      </c>
      <c r="N42">
        <f>IFERROR(SUMIF(TBLData[Week],TBLDates[[#This Row],[Week Number]],TBLData[Carbs]),"")</f>
        <v>0</v>
      </c>
      <c r="O42">
        <f>IFERROR(SUMIF(TBLData[Week],TBLDates[[#This Row],[Week Number]],TBLData[Fat]),"")</f>
        <v>0</v>
      </c>
      <c r="P42">
        <f>IFERROR(SUMIF(TBLData[Week],TBLDates[[#This Row],[Week Number]],TBLData[Protein]),"")</f>
        <v>0</v>
      </c>
      <c r="Q42" s="3" t="str">
        <f>IFERROR(TBLDates[[#This Row],[Average Carbs]]/(SUM(TBLDates[[#This Row],[Average Carbs]:[Average Protein]])),"")</f>
        <v/>
      </c>
      <c r="R42" s="3" t="str">
        <f>IFERROR(TBLDates[[#This Row],[Average Fat]]/(SUM(TBLDates[[#This Row],[Average Carbs]:[Average Protein]])),"")</f>
        <v/>
      </c>
      <c r="S42" s="3" t="str">
        <f>IFERROR(TBLDates[[#This Row],[Average Protein]]/(SUM(TBLDates[[#This Row],[Average Carbs]:[Average Protein]])),"")</f>
        <v/>
      </c>
      <c r="T42" s="3" t="str">
        <f>IFERROR(AVERAGEIF(TBLData[Week],TBLDates[[#This Row],[Week Number]],TBLData[Body Water %]),"")</f>
        <v/>
      </c>
      <c r="U42" s="3" t="str">
        <f>IFERROR(AVERAGEIF(TBLData[Week],TBLDates[[#This Row],[Week Number]],TBLData[Bone Mass %]),"")</f>
        <v/>
      </c>
      <c r="V42" s="3" t="str">
        <f>IFERROR(AVERAGEIF(TBLData[Week],TBLDates[[#This Row],[Week Number]],TBLData[Bone Mass %]),"")</f>
        <v/>
      </c>
    </row>
    <row r="43" spans="1:22" x14ac:dyDescent="0.25">
      <c r="A43" t="s">
        <v>65</v>
      </c>
      <c r="B43" s="1">
        <f t="shared" si="2"/>
        <v>43360</v>
      </c>
      <c r="C43" s="2" t="str">
        <f>IFERROR(AVERAGEIF(TBLData[Week],TBLDates[[#This Row],[Week Number]],TBLData[Weight]),"")</f>
        <v/>
      </c>
      <c r="D43" s="2" t="str">
        <f>IFERROR(TBLDates[[#This Row],[Average Weight]]-C42,"")</f>
        <v/>
      </c>
      <c r="E43" s="3" t="str">
        <f>IFERROR(AVERAGEIF(TBLData[Week],TBLDates[[#This Row],[Week Number]],TBLData[BF]),"")</f>
        <v/>
      </c>
      <c r="F43" s="3" t="str">
        <f>IFERROR(TBLDates[[#This Row],[Average Body Fat %]]-E42,"")</f>
        <v/>
      </c>
      <c r="G43" s="2" t="str">
        <f>IFERROR(AVERAGEIF(TBLData[Week],TBLDates[[#This Row],[Week Number]],TBLData[Calories Took in]),"")</f>
        <v/>
      </c>
      <c r="H43" s="2" t="str">
        <f>IFERROR(AVERAGEIF(TBLData[Week],TBLDates[[#This Row],[Week Number]],TBLData[Calories Burned]),"")</f>
        <v/>
      </c>
      <c r="I43" s="2" t="str">
        <f>IFERROR(TBLDates[[#This Row],[Average Calories Took In]]-TBLDates[[#This Row],[Average Burned Calories]],"")</f>
        <v/>
      </c>
      <c r="J43" s="2" t="str">
        <f>IFERROR(AVERAGEIF(TBLData[Week],TBLDates[[#This Row],[Week Number]],TBLData[Carbs]),"")</f>
        <v/>
      </c>
      <c r="K43" s="2" t="str">
        <f>IFERROR(AVERAGEIF(TBLData[Week],TBLDates[[#This Row],[Week Number]],TBLData[Fat]),"")</f>
        <v/>
      </c>
      <c r="L43" s="2" t="str">
        <f>IFERROR(AVERAGEIF(TBLData[Week],TBLDates[[#This Row],[Week Number]],TBLData[Protein]),"")</f>
        <v/>
      </c>
      <c r="M43" s="2">
        <f>IFERROR(SUM(TBLDates[Total Carbs]*4,TBLDates[Total Fats]*9,TBLDates[Total Protein]*4),"")</f>
        <v>0</v>
      </c>
      <c r="N43">
        <f>IFERROR(SUMIF(TBLData[Week],TBLDates[[#This Row],[Week Number]],TBLData[Carbs]),"")</f>
        <v>0</v>
      </c>
      <c r="O43">
        <f>IFERROR(SUMIF(TBLData[Week],TBLDates[[#This Row],[Week Number]],TBLData[Fat]),"")</f>
        <v>0</v>
      </c>
      <c r="P43">
        <f>IFERROR(SUMIF(TBLData[Week],TBLDates[[#This Row],[Week Number]],TBLData[Protein]),"")</f>
        <v>0</v>
      </c>
      <c r="Q43" s="3" t="str">
        <f>IFERROR(TBLDates[[#This Row],[Average Carbs]]/(SUM(TBLDates[[#This Row],[Average Carbs]:[Average Protein]])),"")</f>
        <v/>
      </c>
      <c r="R43" s="3" t="str">
        <f>IFERROR(TBLDates[[#This Row],[Average Fat]]/(SUM(TBLDates[[#This Row],[Average Carbs]:[Average Protein]])),"")</f>
        <v/>
      </c>
      <c r="S43" s="3" t="str">
        <f>IFERROR(TBLDates[[#This Row],[Average Protein]]/(SUM(TBLDates[[#This Row],[Average Carbs]:[Average Protein]])),"")</f>
        <v/>
      </c>
      <c r="T43" s="3" t="str">
        <f>IFERROR(AVERAGEIF(TBLData[Week],TBLDates[[#This Row],[Week Number]],TBLData[Body Water %]),"")</f>
        <v/>
      </c>
      <c r="U43" s="3" t="str">
        <f>IFERROR(AVERAGEIF(TBLData[Week],TBLDates[[#This Row],[Week Number]],TBLData[Bone Mass %]),"")</f>
        <v/>
      </c>
      <c r="V43" s="3" t="str">
        <f>IFERROR(AVERAGEIF(TBLData[Week],TBLDates[[#This Row],[Week Number]],TBLData[Bone Mass %]),"")</f>
        <v/>
      </c>
    </row>
    <row r="44" spans="1:22" x14ac:dyDescent="0.25">
      <c r="A44" t="s">
        <v>66</v>
      </c>
      <c r="B44" s="1">
        <f t="shared" si="2"/>
        <v>43367</v>
      </c>
      <c r="C44" s="2" t="str">
        <f>IFERROR(AVERAGEIF(TBLData[Week],TBLDates[[#This Row],[Week Number]],TBLData[Weight]),"")</f>
        <v/>
      </c>
      <c r="D44" s="2" t="str">
        <f>IFERROR(TBLDates[[#This Row],[Average Weight]]-C43,"")</f>
        <v/>
      </c>
      <c r="E44" s="3" t="str">
        <f>IFERROR(AVERAGEIF(TBLData[Week],TBLDates[[#This Row],[Week Number]],TBLData[BF]),"")</f>
        <v/>
      </c>
      <c r="F44" s="3" t="str">
        <f>IFERROR(TBLDates[[#This Row],[Average Body Fat %]]-E43,"")</f>
        <v/>
      </c>
      <c r="G44" s="2" t="str">
        <f>IFERROR(AVERAGEIF(TBLData[Week],TBLDates[[#This Row],[Week Number]],TBLData[Calories Took in]),"")</f>
        <v/>
      </c>
      <c r="H44" s="2" t="str">
        <f>IFERROR(AVERAGEIF(TBLData[Week],TBLDates[[#This Row],[Week Number]],TBLData[Calories Burned]),"")</f>
        <v/>
      </c>
      <c r="I44" s="2" t="str">
        <f>IFERROR(TBLDates[[#This Row],[Average Calories Took In]]-TBLDates[[#This Row],[Average Burned Calories]],"")</f>
        <v/>
      </c>
      <c r="J44" s="2" t="str">
        <f>IFERROR(AVERAGEIF(TBLData[Week],TBLDates[[#This Row],[Week Number]],TBLData[Carbs]),"")</f>
        <v/>
      </c>
      <c r="K44" s="2" t="str">
        <f>IFERROR(AVERAGEIF(TBLData[Week],TBLDates[[#This Row],[Week Number]],TBLData[Fat]),"")</f>
        <v/>
      </c>
      <c r="L44" s="2" t="str">
        <f>IFERROR(AVERAGEIF(TBLData[Week],TBLDates[[#This Row],[Week Number]],TBLData[Protein]),"")</f>
        <v/>
      </c>
      <c r="M44" s="2">
        <f>IFERROR(SUM(TBLDates[Total Carbs]*4,TBLDates[Total Fats]*9,TBLDates[Total Protein]*4),"")</f>
        <v>0</v>
      </c>
      <c r="N44">
        <f>IFERROR(SUMIF(TBLData[Week],TBLDates[[#This Row],[Week Number]],TBLData[Carbs]),"")</f>
        <v>0</v>
      </c>
      <c r="O44">
        <f>IFERROR(SUMIF(TBLData[Week],TBLDates[[#This Row],[Week Number]],TBLData[Fat]),"")</f>
        <v>0</v>
      </c>
      <c r="P44">
        <f>IFERROR(SUMIF(TBLData[Week],TBLDates[[#This Row],[Week Number]],TBLData[Protein]),"")</f>
        <v>0</v>
      </c>
      <c r="Q44" s="3" t="str">
        <f>IFERROR(TBLDates[[#This Row],[Average Carbs]]/(SUM(TBLDates[[#This Row],[Average Carbs]:[Average Protein]])),"")</f>
        <v/>
      </c>
      <c r="R44" s="3" t="str">
        <f>IFERROR(TBLDates[[#This Row],[Average Fat]]/(SUM(TBLDates[[#This Row],[Average Carbs]:[Average Protein]])),"")</f>
        <v/>
      </c>
      <c r="S44" s="3" t="str">
        <f>IFERROR(TBLDates[[#This Row],[Average Protein]]/(SUM(TBLDates[[#This Row],[Average Carbs]:[Average Protein]])),"")</f>
        <v/>
      </c>
      <c r="T44" s="3" t="str">
        <f>IFERROR(AVERAGEIF(TBLData[Week],TBLDates[[#This Row],[Week Number]],TBLData[Body Water %]),"")</f>
        <v/>
      </c>
      <c r="U44" s="3" t="str">
        <f>IFERROR(AVERAGEIF(TBLData[Week],TBLDates[[#This Row],[Week Number]],TBLData[Bone Mass %]),"")</f>
        <v/>
      </c>
      <c r="V44" s="3" t="str">
        <f>IFERROR(AVERAGEIF(TBLData[Week],TBLDates[[#This Row],[Week Number]],TBLData[Bone Mass %]),"")</f>
        <v/>
      </c>
    </row>
    <row r="45" spans="1:22" x14ac:dyDescent="0.25">
      <c r="A45" t="s">
        <v>67</v>
      </c>
      <c r="B45" s="1">
        <f t="shared" si="2"/>
        <v>43374</v>
      </c>
      <c r="C45" s="2" t="str">
        <f>IFERROR(AVERAGEIF(TBLData[Week],TBLDates[[#This Row],[Week Number]],TBLData[Weight]),"")</f>
        <v/>
      </c>
      <c r="D45" s="2" t="str">
        <f>IFERROR(TBLDates[[#This Row],[Average Weight]]-C44,"")</f>
        <v/>
      </c>
      <c r="E45" s="3" t="str">
        <f>IFERROR(AVERAGEIF(TBLData[Week],TBLDates[[#This Row],[Week Number]],TBLData[BF]),"")</f>
        <v/>
      </c>
      <c r="F45" s="3" t="str">
        <f>IFERROR(TBLDates[[#This Row],[Average Body Fat %]]-E44,"")</f>
        <v/>
      </c>
      <c r="G45" s="2" t="str">
        <f>IFERROR(AVERAGEIF(TBLData[Week],TBLDates[[#This Row],[Week Number]],TBLData[Calories Took in]),"")</f>
        <v/>
      </c>
      <c r="H45" s="2" t="str">
        <f>IFERROR(AVERAGEIF(TBLData[Week],TBLDates[[#This Row],[Week Number]],TBLData[Calories Burned]),"")</f>
        <v/>
      </c>
      <c r="I45" s="2" t="str">
        <f>IFERROR(TBLDates[[#This Row],[Average Calories Took In]]-TBLDates[[#This Row],[Average Burned Calories]],"")</f>
        <v/>
      </c>
      <c r="J45" s="2" t="str">
        <f>IFERROR(AVERAGEIF(TBLData[Week],TBLDates[[#This Row],[Week Number]],TBLData[Carbs]),"")</f>
        <v/>
      </c>
      <c r="K45" s="2" t="str">
        <f>IFERROR(AVERAGEIF(TBLData[Week],TBLDates[[#This Row],[Week Number]],TBLData[Fat]),"")</f>
        <v/>
      </c>
      <c r="L45" s="2" t="str">
        <f>IFERROR(AVERAGEIF(TBLData[Week],TBLDates[[#This Row],[Week Number]],TBLData[Protein]),"")</f>
        <v/>
      </c>
      <c r="M45" s="2">
        <f>IFERROR(SUM(TBLDates[Total Carbs]*4,TBLDates[Total Fats]*9,TBLDates[Total Protein]*4),"")</f>
        <v>0</v>
      </c>
      <c r="N45">
        <f>IFERROR(SUMIF(TBLData[Week],TBLDates[[#This Row],[Week Number]],TBLData[Carbs]),"")</f>
        <v>0</v>
      </c>
      <c r="O45">
        <f>IFERROR(SUMIF(TBLData[Week],TBLDates[[#This Row],[Week Number]],TBLData[Fat]),"")</f>
        <v>0</v>
      </c>
      <c r="P45">
        <f>IFERROR(SUMIF(TBLData[Week],TBLDates[[#This Row],[Week Number]],TBLData[Protein]),"")</f>
        <v>0</v>
      </c>
      <c r="Q45" s="3" t="str">
        <f>IFERROR(TBLDates[[#This Row],[Average Carbs]]/(SUM(TBLDates[[#This Row],[Average Carbs]:[Average Protein]])),"")</f>
        <v/>
      </c>
      <c r="R45" s="3" t="str">
        <f>IFERROR(TBLDates[[#This Row],[Average Fat]]/(SUM(TBLDates[[#This Row],[Average Carbs]:[Average Protein]])),"")</f>
        <v/>
      </c>
      <c r="S45" s="3" t="str">
        <f>IFERROR(TBLDates[[#This Row],[Average Protein]]/(SUM(TBLDates[[#This Row],[Average Carbs]:[Average Protein]])),"")</f>
        <v/>
      </c>
      <c r="T45" s="3" t="str">
        <f>IFERROR(AVERAGEIF(TBLData[Week],TBLDates[[#This Row],[Week Number]],TBLData[Body Water %]),"")</f>
        <v/>
      </c>
      <c r="U45" s="3" t="str">
        <f>IFERROR(AVERAGEIF(TBLData[Week],TBLDates[[#This Row],[Week Number]],TBLData[Bone Mass %]),"")</f>
        <v/>
      </c>
      <c r="V45" s="3" t="str">
        <f>IFERROR(AVERAGEIF(TBLData[Week],TBLDates[[#This Row],[Week Number]],TBLData[Bone Mass %]),"")</f>
        <v/>
      </c>
    </row>
    <row r="46" spans="1:22" x14ac:dyDescent="0.25">
      <c r="A46" t="s">
        <v>68</v>
      </c>
      <c r="B46" s="1">
        <f t="shared" si="2"/>
        <v>43381</v>
      </c>
      <c r="C46" s="2" t="str">
        <f>IFERROR(AVERAGEIF(TBLData[Week],TBLDates[[#This Row],[Week Number]],TBLData[Weight]),"")</f>
        <v/>
      </c>
      <c r="D46" s="2" t="str">
        <f>IFERROR(TBLDates[[#This Row],[Average Weight]]-C45,"")</f>
        <v/>
      </c>
      <c r="E46" s="3" t="str">
        <f>IFERROR(AVERAGEIF(TBLData[Week],TBLDates[[#This Row],[Week Number]],TBLData[BF]),"")</f>
        <v/>
      </c>
      <c r="F46" s="3" t="str">
        <f>IFERROR(TBLDates[[#This Row],[Average Body Fat %]]-E45,"")</f>
        <v/>
      </c>
      <c r="G46" s="2" t="str">
        <f>IFERROR(AVERAGEIF(TBLData[Week],TBLDates[[#This Row],[Week Number]],TBLData[Calories Took in]),"")</f>
        <v/>
      </c>
      <c r="H46" s="2" t="str">
        <f>IFERROR(AVERAGEIF(TBLData[Week],TBLDates[[#This Row],[Week Number]],TBLData[Calories Burned]),"")</f>
        <v/>
      </c>
      <c r="I46" s="2" t="str">
        <f>IFERROR(TBLDates[[#This Row],[Average Calories Took In]]-TBLDates[[#This Row],[Average Burned Calories]],"")</f>
        <v/>
      </c>
      <c r="J46" s="2" t="str">
        <f>IFERROR(AVERAGEIF(TBLData[Week],TBLDates[[#This Row],[Week Number]],TBLData[Carbs]),"")</f>
        <v/>
      </c>
      <c r="K46" s="2" t="str">
        <f>IFERROR(AVERAGEIF(TBLData[Week],TBLDates[[#This Row],[Week Number]],TBLData[Fat]),"")</f>
        <v/>
      </c>
      <c r="L46" s="2" t="str">
        <f>IFERROR(AVERAGEIF(TBLData[Week],TBLDates[[#This Row],[Week Number]],TBLData[Protein]),"")</f>
        <v/>
      </c>
      <c r="M46" s="2">
        <f>IFERROR(SUM(TBLDates[Total Carbs]*4,TBLDates[Total Fats]*9,TBLDates[Total Protein]*4),"")</f>
        <v>0</v>
      </c>
      <c r="N46">
        <f>IFERROR(SUMIF(TBLData[Week],TBLDates[[#This Row],[Week Number]],TBLData[Carbs]),"")</f>
        <v>0</v>
      </c>
      <c r="O46">
        <f>IFERROR(SUMIF(TBLData[Week],TBLDates[[#This Row],[Week Number]],TBLData[Fat]),"")</f>
        <v>0</v>
      </c>
      <c r="P46">
        <f>IFERROR(SUMIF(TBLData[Week],TBLDates[[#This Row],[Week Number]],TBLData[Protein]),"")</f>
        <v>0</v>
      </c>
      <c r="Q46" s="3" t="str">
        <f>IFERROR(TBLDates[[#This Row],[Average Carbs]]/(SUM(TBLDates[[#This Row],[Average Carbs]:[Average Protein]])),"")</f>
        <v/>
      </c>
      <c r="R46" s="3" t="str">
        <f>IFERROR(TBLDates[[#This Row],[Average Fat]]/(SUM(TBLDates[[#This Row],[Average Carbs]:[Average Protein]])),"")</f>
        <v/>
      </c>
      <c r="S46" s="3" t="str">
        <f>IFERROR(TBLDates[[#This Row],[Average Protein]]/(SUM(TBLDates[[#This Row],[Average Carbs]:[Average Protein]])),"")</f>
        <v/>
      </c>
      <c r="T46" s="3" t="str">
        <f>IFERROR(AVERAGEIF(TBLData[Week],TBLDates[[#This Row],[Week Number]],TBLData[Body Water %]),"")</f>
        <v/>
      </c>
      <c r="U46" s="3" t="str">
        <f>IFERROR(AVERAGEIF(TBLData[Week],TBLDates[[#This Row],[Week Number]],TBLData[Bone Mass %]),"")</f>
        <v/>
      </c>
      <c r="V46" s="3" t="str">
        <f>IFERROR(AVERAGEIF(TBLData[Week],TBLDates[[#This Row],[Week Number]],TBLData[Bone Mass %]),"")</f>
        <v/>
      </c>
    </row>
    <row r="47" spans="1:22" x14ac:dyDescent="0.25">
      <c r="A47" t="s">
        <v>69</v>
      </c>
      <c r="B47" s="1">
        <f t="shared" si="2"/>
        <v>43388</v>
      </c>
      <c r="C47" s="2" t="str">
        <f>IFERROR(AVERAGEIF(TBLData[Week],TBLDates[[#This Row],[Week Number]],TBLData[Weight]),"")</f>
        <v/>
      </c>
      <c r="D47" s="2" t="str">
        <f>IFERROR(TBLDates[[#This Row],[Average Weight]]-C46,"")</f>
        <v/>
      </c>
      <c r="E47" s="3" t="str">
        <f>IFERROR(AVERAGEIF(TBLData[Week],TBLDates[[#This Row],[Week Number]],TBLData[BF]),"")</f>
        <v/>
      </c>
      <c r="F47" s="3" t="str">
        <f>IFERROR(TBLDates[[#This Row],[Average Body Fat %]]-E46,"")</f>
        <v/>
      </c>
      <c r="G47" s="2" t="str">
        <f>IFERROR(AVERAGEIF(TBLData[Week],TBLDates[[#This Row],[Week Number]],TBLData[Calories Took in]),"")</f>
        <v/>
      </c>
      <c r="H47" s="2" t="str">
        <f>IFERROR(AVERAGEIF(TBLData[Week],TBLDates[[#This Row],[Week Number]],TBLData[Calories Burned]),"")</f>
        <v/>
      </c>
      <c r="I47" s="2" t="str">
        <f>IFERROR(TBLDates[[#This Row],[Average Calories Took In]]-TBLDates[[#This Row],[Average Burned Calories]],"")</f>
        <v/>
      </c>
      <c r="J47" s="2" t="str">
        <f>IFERROR(AVERAGEIF(TBLData[Week],TBLDates[[#This Row],[Week Number]],TBLData[Carbs]),"")</f>
        <v/>
      </c>
      <c r="K47" s="2" t="str">
        <f>IFERROR(AVERAGEIF(TBLData[Week],TBLDates[[#This Row],[Week Number]],TBLData[Fat]),"")</f>
        <v/>
      </c>
      <c r="L47" s="2" t="str">
        <f>IFERROR(AVERAGEIF(TBLData[Week],TBLDates[[#This Row],[Week Number]],TBLData[Protein]),"")</f>
        <v/>
      </c>
      <c r="M47" s="2">
        <f>IFERROR(SUM(TBLDates[Total Carbs]*4,TBLDates[Total Fats]*9,TBLDates[Total Protein]*4),"")</f>
        <v>0</v>
      </c>
      <c r="N47">
        <f>IFERROR(SUMIF(TBLData[Week],TBLDates[[#This Row],[Week Number]],TBLData[Carbs]),"")</f>
        <v>0</v>
      </c>
      <c r="O47">
        <f>IFERROR(SUMIF(TBLData[Week],TBLDates[[#This Row],[Week Number]],TBLData[Fat]),"")</f>
        <v>0</v>
      </c>
      <c r="P47">
        <f>IFERROR(SUMIF(TBLData[Week],TBLDates[[#This Row],[Week Number]],TBLData[Protein]),"")</f>
        <v>0</v>
      </c>
      <c r="Q47" s="3" t="str">
        <f>IFERROR(TBLDates[[#This Row],[Average Carbs]]/(SUM(TBLDates[[#This Row],[Average Carbs]:[Average Protein]])),"")</f>
        <v/>
      </c>
      <c r="R47" s="3" t="str">
        <f>IFERROR(TBLDates[[#This Row],[Average Fat]]/(SUM(TBLDates[[#This Row],[Average Carbs]:[Average Protein]])),"")</f>
        <v/>
      </c>
      <c r="S47" s="3" t="str">
        <f>IFERROR(TBLDates[[#This Row],[Average Protein]]/(SUM(TBLDates[[#This Row],[Average Carbs]:[Average Protein]])),"")</f>
        <v/>
      </c>
      <c r="T47" s="3" t="str">
        <f>IFERROR(AVERAGEIF(TBLData[Week],TBLDates[[#This Row],[Week Number]],TBLData[Body Water %]),"")</f>
        <v/>
      </c>
      <c r="U47" s="3" t="str">
        <f>IFERROR(AVERAGEIF(TBLData[Week],TBLDates[[#This Row],[Week Number]],TBLData[Bone Mass %]),"")</f>
        <v/>
      </c>
      <c r="V47" s="3" t="str">
        <f>IFERROR(AVERAGEIF(TBLData[Week],TBLDates[[#This Row],[Week Number]],TBLData[Bone Mass %]),"")</f>
        <v/>
      </c>
    </row>
    <row r="48" spans="1:22" x14ac:dyDescent="0.25">
      <c r="A48" t="s">
        <v>70</v>
      </c>
      <c r="B48" s="1">
        <f t="shared" si="2"/>
        <v>43395</v>
      </c>
      <c r="C48" s="2" t="str">
        <f>IFERROR(AVERAGEIF(TBLData[Week],TBLDates[[#This Row],[Week Number]],TBLData[Weight]),"")</f>
        <v/>
      </c>
      <c r="D48" s="2" t="str">
        <f>IFERROR(TBLDates[[#This Row],[Average Weight]]-C47,"")</f>
        <v/>
      </c>
      <c r="E48" s="3" t="str">
        <f>IFERROR(AVERAGEIF(TBLData[Week],TBLDates[[#This Row],[Week Number]],TBLData[BF]),"")</f>
        <v/>
      </c>
      <c r="F48" s="3" t="str">
        <f>IFERROR(TBLDates[[#This Row],[Average Body Fat %]]-E47,"")</f>
        <v/>
      </c>
      <c r="G48" s="2" t="str">
        <f>IFERROR(AVERAGEIF(TBLData[Week],TBLDates[[#This Row],[Week Number]],TBLData[Calories Took in]),"")</f>
        <v/>
      </c>
      <c r="H48" s="2" t="str">
        <f>IFERROR(AVERAGEIF(TBLData[Week],TBLDates[[#This Row],[Week Number]],TBLData[Calories Burned]),"")</f>
        <v/>
      </c>
      <c r="I48" s="2" t="str">
        <f>IFERROR(TBLDates[[#This Row],[Average Calories Took In]]-TBLDates[[#This Row],[Average Burned Calories]],"")</f>
        <v/>
      </c>
      <c r="J48" s="2" t="str">
        <f>IFERROR(AVERAGEIF(TBLData[Week],TBLDates[[#This Row],[Week Number]],TBLData[Carbs]),"")</f>
        <v/>
      </c>
      <c r="K48" s="2" t="str">
        <f>IFERROR(AVERAGEIF(TBLData[Week],TBLDates[[#This Row],[Week Number]],TBLData[Fat]),"")</f>
        <v/>
      </c>
      <c r="L48" s="2" t="str">
        <f>IFERROR(AVERAGEIF(TBLData[Week],TBLDates[[#This Row],[Week Number]],TBLData[Protein]),"")</f>
        <v/>
      </c>
      <c r="M48" s="2">
        <f>IFERROR(SUM(TBLDates[Total Carbs]*4,TBLDates[Total Fats]*9,TBLDates[Total Protein]*4),"")</f>
        <v>0</v>
      </c>
      <c r="N48">
        <f>IFERROR(SUMIF(TBLData[Week],TBLDates[[#This Row],[Week Number]],TBLData[Carbs]),"")</f>
        <v>0</v>
      </c>
      <c r="O48">
        <f>IFERROR(SUMIF(TBLData[Week],TBLDates[[#This Row],[Week Number]],TBLData[Fat]),"")</f>
        <v>0</v>
      </c>
      <c r="P48">
        <f>IFERROR(SUMIF(TBLData[Week],TBLDates[[#This Row],[Week Number]],TBLData[Protein]),"")</f>
        <v>0</v>
      </c>
      <c r="Q48" s="3" t="str">
        <f>IFERROR(TBLDates[[#This Row],[Average Carbs]]/(SUM(TBLDates[[#This Row],[Average Carbs]:[Average Protein]])),"")</f>
        <v/>
      </c>
      <c r="R48" s="3" t="str">
        <f>IFERROR(TBLDates[[#This Row],[Average Fat]]/(SUM(TBLDates[[#This Row],[Average Carbs]:[Average Protein]])),"")</f>
        <v/>
      </c>
      <c r="S48" s="3" t="str">
        <f>IFERROR(TBLDates[[#This Row],[Average Protein]]/(SUM(TBLDates[[#This Row],[Average Carbs]:[Average Protein]])),"")</f>
        <v/>
      </c>
      <c r="T48" s="3" t="str">
        <f>IFERROR(AVERAGEIF(TBLData[Week],TBLDates[[#This Row],[Week Number]],TBLData[Body Water %]),"")</f>
        <v/>
      </c>
      <c r="U48" s="3" t="str">
        <f>IFERROR(AVERAGEIF(TBLData[Week],TBLDates[[#This Row],[Week Number]],TBLData[Bone Mass %]),"")</f>
        <v/>
      </c>
      <c r="V48" s="3" t="str">
        <f>IFERROR(AVERAGEIF(TBLData[Week],TBLDates[[#This Row],[Week Number]],TBLData[Bone Mass %]),"")</f>
        <v/>
      </c>
    </row>
    <row r="49" spans="1:22" x14ac:dyDescent="0.25">
      <c r="A49" t="s">
        <v>71</v>
      </c>
      <c r="B49" s="1">
        <f t="shared" si="2"/>
        <v>43402</v>
      </c>
      <c r="C49" s="2" t="str">
        <f>IFERROR(AVERAGEIF(TBLData[Week],TBLDates[[#This Row],[Week Number]],TBLData[Weight]),"")</f>
        <v/>
      </c>
      <c r="D49" s="2" t="str">
        <f>IFERROR(TBLDates[[#This Row],[Average Weight]]-C48,"")</f>
        <v/>
      </c>
      <c r="E49" s="3" t="str">
        <f>IFERROR(AVERAGEIF(TBLData[Week],TBLDates[[#This Row],[Week Number]],TBLData[BF]),"")</f>
        <v/>
      </c>
      <c r="F49" s="3" t="str">
        <f>IFERROR(TBLDates[[#This Row],[Average Body Fat %]]-E48,"")</f>
        <v/>
      </c>
      <c r="G49" s="2" t="str">
        <f>IFERROR(AVERAGEIF(TBLData[Week],TBLDates[[#This Row],[Week Number]],TBLData[Calories Took in]),"")</f>
        <v/>
      </c>
      <c r="H49" s="2" t="str">
        <f>IFERROR(AVERAGEIF(TBLData[Week],TBLDates[[#This Row],[Week Number]],TBLData[Calories Burned]),"")</f>
        <v/>
      </c>
      <c r="I49" s="2" t="str">
        <f>IFERROR(TBLDates[[#This Row],[Average Calories Took In]]-TBLDates[[#This Row],[Average Burned Calories]],"")</f>
        <v/>
      </c>
      <c r="J49" s="2" t="str">
        <f>IFERROR(AVERAGEIF(TBLData[Week],TBLDates[[#This Row],[Week Number]],TBLData[Carbs]),"")</f>
        <v/>
      </c>
      <c r="K49" s="2" t="str">
        <f>IFERROR(AVERAGEIF(TBLData[Week],TBLDates[[#This Row],[Week Number]],TBLData[Fat]),"")</f>
        <v/>
      </c>
      <c r="L49" s="2" t="str">
        <f>IFERROR(AVERAGEIF(TBLData[Week],TBLDates[[#This Row],[Week Number]],TBLData[Protein]),"")</f>
        <v/>
      </c>
      <c r="M49" s="2">
        <f>IFERROR(SUM(TBLDates[Total Carbs]*4,TBLDates[Total Fats]*9,TBLDates[Total Protein]*4),"")</f>
        <v>0</v>
      </c>
      <c r="N49">
        <f>IFERROR(SUMIF(TBLData[Week],TBLDates[[#This Row],[Week Number]],TBLData[Carbs]),"")</f>
        <v>0</v>
      </c>
      <c r="O49">
        <f>IFERROR(SUMIF(TBLData[Week],TBLDates[[#This Row],[Week Number]],TBLData[Fat]),"")</f>
        <v>0</v>
      </c>
      <c r="P49">
        <f>IFERROR(SUMIF(TBLData[Week],TBLDates[[#This Row],[Week Number]],TBLData[Protein]),"")</f>
        <v>0</v>
      </c>
      <c r="Q49" s="3" t="str">
        <f>IFERROR(TBLDates[[#This Row],[Average Carbs]]/(SUM(TBLDates[[#This Row],[Average Carbs]:[Average Protein]])),"")</f>
        <v/>
      </c>
      <c r="R49" s="3" t="str">
        <f>IFERROR(TBLDates[[#This Row],[Average Fat]]/(SUM(TBLDates[[#This Row],[Average Carbs]:[Average Protein]])),"")</f>
        <v/>
      </c>
      <c r="S49" s="3" t="str">
        <f>IFERROR(TBLDates[[#This Row],[Average Protein]]/(SUM(TBLDates[[#This Row],[Average Carbs]:[Average Protein]])),"")</f>
        <v/>
      </c>
      <c r="T49" s="3" t="str">
        <f>IFERROR(AVERAGEIF(TBLData[Week],TBLDates[[#This Row],[Week Number]],TBLData[Body Water %]),"")</f>
        <v/>
      </c>
      <c r="U49" s="3" t="str">
        <f>IFERROR(AVERAGEIF(TBLData[Week],TBLDates[[#This Row],[Week Number]],TBLData[Bone Mass %]),"")</f>
        <v/>
      </c>
      <c r="V49" s="3" t="str">
        <f>IFERROR(AVERAGEIF(TBLData[Week],TBLDates[[#This Row],[Week Number]],TBLData[Bone Mass %]),"")</f>
        <v/>
      </c>
    </row>
    <row r="50" spans="1:22" x14ac:dyDescent="0.25">
      <c r="A50" t="s">
        <v>72</v>
      </c>
      <c r="B50" s="1">
        <f t="shared" si="2"/>
        <v>43409</v>
      </c>
      <c r="C50" s="2" t="str">
        <f>IFERROR(AVERAGEIF(TBLData[Week],TBLDates[[#This Row],[Week Number]],TBLData[Weight]),"")</f>
        <v/>
      </c>
      <c r="D50" s="2" t="str">
        <f>IFERROR(TBLDates[[#This Row],[Average Weight]]-C49,"")</f>
        <v/>
      </c>
      <c r="E50" s="3" t="str">
        <f>IFERROR(AVERAGEIF(TBLData[Week],TBLDates[[#This Row],[Week Number]],TBLData[BF]),"")</f>
        <v/>
      </c>
      <c r="F50" s="3" t="str">
        <f>IFERROR(TBLDates[[#This Row],[Average Body Fat %]]-E49,"")</f>
        <v/>
      </c>
      <c r="G50" s="2" t="str">
        <f>IFERROR(AVERAGEIF(TBLData[Week],TBLDates[[#This Row],[Week Number]],TBLData[Calories Took in]),"")</f>
        <v/>
      </c>
      <c r="H50" s="2" t="str">
        <f>IFERROR(AVERAGEIF(TBLData[Week],TBLDates[[#This Row],[Week Number]],TBLData[Calories Burned]),"")</f>
        <v/>
      </c>
      <c r="I50" s="2" t="str">
        <f>IFERROR(TBLDates[[#This Row],[Average Calories Took In]]-TBLDates[[#This Row],[Average Burned Calories]],"")</f>
        <v/>
      </c>
      <c r="J50" s="2" t="str">
        <f>IFERROR(AVERAGEIF(TBLData[Week],TBLDates[[#This Row],[Week Number]],TBLData[Carbs]),"")</f>
        <v/>
      </c>
      <c r="K50" s="2" t="str">
        <f>IFERROR(AVERAGEIF(TBLData[Week],TBLDates[[#This Row],[Week Number]],TBLData[Fat]),"")</f>
        <v/>
      </c>
      <c r="L50" s="2" t="str">
        <f>IFERROR(AVERAGEIF(TBLData[Week],TBLDates[[#This Row],[Week Number]],TBLData[Protein]),"")</f>
        <v/>
      </c>
      <c r="M50" s="2">
        <f>IFERROR(SUM(TBLDates[Total Carbs]*4,TBLDates[Total Fats]*9,TBLDates[Total Protein]*4),"")</f>
        <v>0</v>
      </c>
      <c r="N50">
        <f>IFERROR(SUMIF(TBLData[Week],TBLDates[[#This Row],[Week Number]],TBLData[Carbs]),"")</f>
        <v>0</v>
      </c>
      <c r="O50">
        <f>IFERROR(SUMIF(TBLData[Week],TBLDates[[#This Row],[Week Number]],TBLData[Fat]),"")</f>
        <v>0</v>
      </c>
      <c r="P50">
        <f>IFERROR(SUMIF(TBLData[Week],TBLDates[[#This Row],[Week Number]],TBLData[Protein]),"")</f>
        <v>0</v>
      </c>
      <c r="Q50" s="3" t="str">
        <f>IFERROR(TBLDates[[#This Row],[Average Carbs]]/(SUM(TBLDates[[#This Row],[Average Carbs]:[Average Protein]])),"")</f>
        <v/>
      </c>
      <c r="R50" s="3" t="str">
        <f>IFERROR(TBLDates[[#This Row],[Average Fat]]/(SUM(TBLDates[[#This Row],[Average Carbs]:[Average Protein]])),"")</f>
        <v/>
      </c>
      <c r="S50" s="3" t="str">
        <f>IFERROR(TBLDates[[#This Row],[Average Protein]]/(SUM(TBLDates[[#This Row],[Average Carbs]:[Average Protein]])),"")</f>
        <v/>
      </c>
      <c r="T50" s="3" t="str">
        <f>IFERROR(AVERAGEIF(TBLData[Week],TBLDates[[#This Row],[Week Number]],TBLData[Body Water %]),"")</f>
        <v/>
      </c>
      <c r="U50" s="3" t="str">
        <f>IFERROR(AVERAGEIF(TBLData[Week],TBLDates[[#This Row],[Week Number]],TBLData[Bone Mass %]),"")</f>
        <v/>
      </c>
      <c r="V50" s="3" t="str">
        <f>IFERROR(AVERAGEIF(TBLData[Week],TBLDates[[#This Row],[Week Number]],TBLData[Bone Mass %]),"")</f>
        <v/>
      </c>
    </row>
    <row r="51" spans="1:22" x14ac:dyDescent="0.25">
      <c r="A51" t="s">
        <v>73</v>
      </c>
      <c r="B51" s="1">
        <f t="shared" si="2"/>
        <v>43416</v>
      </c>
      <c r="C51" s="2" t="str">
        <f>IFERROR(AVERAGEIF(TBLData[Week],TBLDates[[#This Row],[Week Number]],TBLData[Weight]),"")</f>
        <v/>
      </c>
      <c r="D51" s="2" t="str">
        <f>IFERROR(TBLDates[[#This Row],[Average Weight]]-C50,"")</f>
        <v/>
      </c>
      <c r="E51" s="3" t="str">
        <f>IFERROR(AVERAGEIF(TBLData[Week],TBLDates[[#This Row],[Week Number]],TBLData[BF]),"")</f>
        <v/>
      </c>
      <c r="F51" s="3" t="str">
        <f>IFERROR(TBLDates[[#This Row],[Average Body Fat %]]-E50,"")</f>
        <v/>
      </c>
      <c r="G51" s="2" t="str">
        <f>IFERROR(AVERAGEIF(TBLData[Week],TBLDates[[#This Row],[Week Number]],TBLData[Calories Took in]),"")</f>
        <v/>
      </c>
      <c r="H51" s="2" t="str">
        <f>IFERROR(AVERAGEIF(TBLData[Week],TBLDates[[#This Row],[Week Number]],TBLData[Calories Burned]),"")</f>
        <v/>
      </c>
      <c r="I51" s="2" t="str">
        <f>IFERROR(TBLDates[[#This Row],[Average Calories Took In]]-TBLDates[[#This Row],[Average Burned Calories]],"")</f>
        <v/>
      </c>
      <c r="J51" s="2" t="str">
        <f>IFERROR(AVERAGEIF(TBLData[Week],TBLDates[[#This Row],[Week Number]],TBLData[Carbs]),"")</f>
        <v/>
      </c>
      <c r="K51" s="2" t="str">
        <f>IFERROR(AVERAGEIF(TBLData[Week],TBLDates[[#This Row],[Week Number]],TBLData[Fat]),"")</f>
        <v/>
      </c>
      <c r="L51" s="2" t="str">
        <f>IFERROR(AVERAGEIF(TBLData[Week],TBLDates[[#This Row],[Week Number]],TBLData[Protein]),"")</f>
        <v/>
      </c>
      <c r="M51" s="2">
        <f>IFERROR(SUM(TBLDates[Total Carbs]*4,TBLDates[Total Fats]*9,TBLDates[Total Protein]*4),"")</f>
        <v>0</v>
      </c>
      <c r="N51">
        <f>IFERROR(SUMIF(TBLData[Week],TBLDates[[#This Row],[Week Number]],TBLData[Carbs]),"")</f>
        <v>0</v>
      </c>
      <c r="O51">
        <f>IFERROR(SUMIF(TBLData[Week],TBLDates[[#This Row],[Week Number]],TBLData[Fat]),"")</f>
        <v>0</v>
      </c>
      <c r="P51">
        <f>IFERROR(SUMIF(TBLData[Week],TBLDates[[#This Row],[Week Number]],TBLData[Protein]),"")</f>
        <v>0</v>
      </c>
      <c r="Q51" s="3" t="str">
        <f>IFERROR(TBLDates[[#This Row],[Average Carbs]]/(SUM(TBLDates[[#This Row],[Average Carbs]:[Average Protein]])),"")</f>
        <v/>
      </c>
      <c r="R51" s="3" t="str">
        <f>IFERROR(TBLDates[[#This Row],[Average Fat]]/(SUM(TBLDates[[#This Row],[Average Carbs]:[Average Protein]])),"")</f>
        <v/>
      </c>
      <c r="S51" s="3" t="str">
        <f>IFERROR(TBLDates[[#This Row],[Average Protein]]/(SUM(TBLDates[[#This Row],[Average Carbs]:[Average Protein]])),"")</f>
        <v/>
      </c>
      <c r="T51" s="3" t="str">
        <f>IFERROR(AVERAGEIF(TBLData[Week],TBLDates[[#This Row],[Week Number]],TBLData[Body Water %]),"")</f>
        <v/>
      </c>
      <c r="U51" s="3" t="str">
        <f>IFERROR(AVERAGEIF(TBLData[Week],TBLDates[[#This Row],[Week Number]],TBLData[Bone Mass %]),"")</f>
        <v/>
      </c>
      <c r="V51" s="3" t="str">
        <f>IFERROR(AVERAGEIF(TBLData[Week],TBLDates[[#This Row],[Week Number]],TBLData[Bone Mass %]),"")</f>
        <v/>
      </c>
    </row>
    <row r="52" spans="1:22" x14ac:dyDescent="0.25">
      <c r="A52" t="s">
        <v>74</v>
      </c>
      <c r="B52" s="1">
        <f t="shared" si="2"/>
        <v>43423</v>
      </c>
      <c r="C52" s="2" t="str">
        <f>IFERROR(AVERAGEIF(TBLData[Week],TBLDates[[#This Row],[Week Number]],TBLData[Weight]),"")</f>
        <v/>
      </c>
      <c r="D52" s="2" t="str">
        <f>IFERROR(TBLDates[[#This Row],[Average Weight]]-C51,"")</f>
        <v/>
      </c>
      <c r="E52" s="3" t="str">
        <f>IFERROR(AVERAGEIF(TBLData[Week],TBLDates[[#This Row],[Week Number]],TBLData[BF]),"")</f>
        <v/>
      </c>
      <c r="F52" s="3" t="str">
        <f>IFERROR(TBLDates[[#This Row],[Average Body Fat %]]-E51,"")</f>
        <v/>
      </c>
      <c r="G52" s="2" t="str">
        <f>IFERROR(AVERAGEIF(TBLData[Week],TBLDates[[#This Row],[Week Number]],TBLData[Calories Took in]),"")</f>
        <v/>
      </c>
      <c r="H52" s="2" t="str">
        <f>IFERROR(AVERAGEIF(TBLData[Week],TBLDates[[#This Row],[Week Number]],TBLData[Calories Burned]),"")</f>
        <v/>
      </c>
      <c r="I52" s="2" t="str">
        <f>IFERROR(TBLDates[[#This Row],[Average Calories Took In]]-TBLDates[[#This Row],[Average Burned Calories]],"")</f>
        <v/>
      </c>
      <c r="J52" s="2" t="str">
        <f>IFERROR(AVERAGEIF(TBLData[Week],TBLDates[[#This Row],[Week Number]],TBLData[Carbs]),"")</f>
        <v/>
      </c>
      <c r="K52" s="2" t="str">
        <f>IFERROR(AVERAGEIF(TBLData[Week],TBLDates[[#This Row],[Week Number]],TBLData[Fat]),"")</f>
        <v/>
      </c>
      <c r="L52" s="2" t="str">
        <f>IFERROR(AVERAGEIF(TBLData[Week],TBLDates[[#This Row],[Week Number]],TBLData[Protein]),"")</f>
        <v/>
      </c>
      <c r="M52" s="2">
        <f>IFERROR(SUM(TBLDates[Total Carbs]*4,TBLDates[Total Fats]*9,TBLDates[Total Protein]*4),"")</f>
        <v>0</v>
      </c>
      <c r="N52">
        <f>IFERROR(SUMIF(TBLData[Week],TBLDates[[#This Row],[Week Number]],TBLData[Carbs]),"")</f>
        <v>0</v>
      </c>
      <c r="O52">
        <f>IFERROR(SUMIF(TBLData[Week],TBLDates[[#This Row],[Week Number]],TBLData[Fat]),"")</f>
        <v>0</v>
      </c>
      <c r="P52">
        <f>IFERROR(SUMIF(TBLData[Week],TBLDates[[#This Row],[Week Number]],TBLData[Protein]),"")</f>
        <v>0</v>
      </c>
      <c r="Q52" s="3" t="str">
        <f>IFERROR(TBLDates[[#This Row],[Average Carbs]]/(SUM(TBLDates[[#This Row],[Average Carbs]:[Average Protein]])),"")</f>
        <v/>
      </c>
      <c r="R52" s="3" t="str">
        <f>IFERROR(TBLDates[[#This Row],[Average Fat]]/(SUM(TBLDates[[#This Row],[Average Carbs]:[Average Protein]])),"")</f>
        <v/>
      </c>
      <c r="S52" s="3" t="str">
        <f>IFERROR(TBLDates[[#This Row],[Average Protein]]/(SUM(TBLDates[[#This Row],[Average Carbs]:[Average Protein]])),"")</f>
        <v/>
      </c>
      <c r="T52" s="3" t="str">
        <f>IFERROR(AVERAGEIF(TBLData[Week],TBLDates[[#This Row],[Week Number]],TBLData[Body Water %]),"")</f>
        <v/>
      </c>
      <c r="U52" s="3" t="str">
        <f>IFERROR(AVERAGEIF(TBLData[Week],TBLDates[[#This Row],[Week Number]],TBLData[Bone Mass %]),"")</f>
        <v/>
      </c>
      <c r="V52" s="3" t="str">
        <f>IFERROR(AVERAGEIF(TBLData[Week],TBLDates[[#This Row],[Week Number]],TBLData[Bone Mass %]),"")</f>
        <v/>
      </c>
    </row>
    <row r="53" spans="1:22" x14ac:dyDescent="0.25">
      <c r="A53" t="s">
        <v>75</v>
      </c>
      <c r="B53" s="1">
        <f t="shared" si="2"/>
        <v>43430</v>
      </c>
      <c r="C53" s="2" t="str">
        <f>IFERROR(AVERAGEIF(TBLData[Week],TBLDates[[#This Row],[Week Number]],TBLData[Weight]),"")</f>
        <v/>
      </c>
      <c r="D53" s="2" t="str">
        <f>IFERROR(TBLDates[[#This Row],[Average Weight]]-C52,"")</f>
        <v/>
      </c>
      <c r="E53" s="3" t="str">
        <f>IFERROR(AVERAGEIF(TBLData[Week],TBLDates[[#This Row],[Week Number]],TBLData[BF]),"")</f>
        <v/>
      </c>
      <c r="F53" s="3" t="str">
        <f>IFERROR(TBLDates[[#This Row],[Average Body Fat %]]-E52,"")</f>
        <v/>
      </c>
      <c r="G53" s="2" t="str">
        <f>IFERROR(AVERAGEIF(TBLData[Week],TBLDates[[#This Row],[Week Number]],TBLData[Calories Took in]),"")</f>
        <v/>
      </c>
      <c r="H53" s="2" t="str">
        <f>IFERROR(AVERAGEIF(TBLData[Week],TBLDates[[#This Row],[Week Number]],TBLData[Calories Burned]),"")</f>
        <v/>
      </c>
      <c r="I53" s="2" t="str">
        <f>IFERROR(TBLDates[[#This Row],[Average Calories Took In]]-TBLDates[[#This Row],[Average Burned Calories]],"")</f>
        <v/>
      </c>
      <c r="J53" s="2" t="str">
        <f>IFERROR(AVERAGEIF(TBLData[Week],TBLDates[[#This Row],[Week Number]],TBLData[Carbs]),"")</f>
        <v/>
      </c>
      <c r="K53" s="2" t="str">
        <f>IFERROR(AVERAGEIF(TBLData[Week],TBLDates[[#This Row],[Week Number]],TBLData[Fat]),"")</f>
        <v/>
      </c>
      <c r="L53" s="2" t="str">
        <f>IFERROR(AVERAGEIF(TBLData[Week],TBLDates[[#This Row],[Week Number]],TBLData[Protein]),"")</f>
        <v/>
      </c>
      <c r="M53" s="2">
        <f>IFERROR(SUM(TBLDates[Total Carbs]*4,TBLDates[Total Fats]*9,TBLDates[Total Protein]*4),"")</f>
        <v>0</v>
      </c>
      <c r="N53">
        <f>IFERROR(SUMIF(TBLData[Week],TBLDates[[#This Row],[Week Number]],TBLData[Carbs]),"")</f>
        <v>0</v>
      </c>
      <c r="O53">
        <f>IFERROR(SUMIF(TBLData[Week],TBLDates[[#This Row],[Week Number]],TBLData[Fat]),"")</f>
        <v>0</v>
      </c>
      <c r="P53">
        <f>IFERROR(SUMIF(TBLData[Week],TBLDates[[#This Row],[Week Number]],TBLData[Protein]),"")</f>
        <v>0</v>
      </c>
      <c r="Q53" s="3" t="str">
        <f>IFERROR(TBLDates[[#This Row],[Average Carbs]]/(SUM(TBLDates[[#This Row],[Average Carbs]:[Average Protein]])),"")</f>
        <v/>
      </c>
      <c r="R53" s="3" t="str">
        <f>IFERROR(TBLDates[[#This Row],[Average Fat]]/(SUM(TBLDates[[#This Row],[Average Carbs]:[Average Protein]])),"")</f>
        <v/>
      </c>
      <c r="S53" s="3" t="str">
        <f>IFERROR(TBLDates[[#This Row],[Average Protein]]/(SUM(TBLDates[[#This Row],[Average Carbs]:[Average Protein]])),"")</f>
        <v/>
      </c>
      <c r="T53" s="3" t="str">
        <f>IFERROR(AVERAGEIF(TBLData[Week],TBLDates[[#This Row],[Week Number]],TBLData[Body Water %]),"")</f>
        <v/>
      </c>
      <c r="U53" s="3" t="str">
        <f>IFERROR(AVERAGEIF(TBLData[Week],TBLDates[[#This Row],[Week Number]],TBLData[Bone Mass %]),"")</f>
        <v/>
      </c>
      <c r="V53" s="3" t="str">
        <f>IFERROR(AVERAGEIF(TBLData[Week],TBLDates[[#This Row],[Week Number]],TBLData[Bone Mass %]),"")</f>
        <v/>
      </c>
    </row>
    <row r="54" spans="1:22" x14ac:dyDescent="0.25">
      <c r="A54" t="s">
        <v>76</v>
      </c>
      <c r="B54" s="1">
        <f t="shared" si="2"/>
        <v>43437</v>
      </c>
      <c r="C54" s="2" t="str">
        <f>IFERROR(AVERAGEIF(TBLData[Week],TBLDates[[#This Row],[Week Number]],TBLData[Weight]),"")</f>
        <v/>
      </c>
      <c r="D54" s="2" t="str">
        <f>IFERROR(TBLDates[[#This Row],[Average Weight]]-C53,"")</f>
        <v/>
      </c>
      <c r="E54" s="3" t="str">
        <f>IFERROR(AVERAGEIF(TBLData[Week],TBLDates[[#This Row],[Week Number]],TBLData[BF]),"")</f>
        <v/>
      </c>
      <c r="F54" s="3" t="str">
        <f>IFERROR(TBLDates[[#This Row],[Average Body Fat %]]-E53,"")</f>
        <v/>
      </c>
      <c r="G54" s="2" t="str">
        <f>IFERROR(AVERAGEIF(TBLData[Week],TBLDates[[#This Row],[Week Number]],TBLData[Calories Took in]),"")</f>
        <v/>
      </c>
      <c r="H54" s="2" t="str">
        <f>IFERROR(AVERAGEIF(TBLData[Week],TBLDates[[#This Row],[Week Number]],TBLData[Calories Burned]),"")</f>
        <v/>
      </c>
      <c r="I54" s="2" t="str">
        <f>IFERROR(TBLDates[[#This Row],[Average Calories Took In]]-TBLDates[[#This Row],[Average Burned Calories]],"")</f>
        <v/>
      </c>
      <c r="J54" s="2" t="str">
        <f>IFERROR(AVERAGEIF(TBLData[Week],TBLDates[[#This Row],[Week Number]],TBLData[Carbs]),"")</f>
        <v/>
      </c>
      <c r="K54" s="2" t="str">
        <f>IFERROR(AVERAGEIF(TBLData[Week],TBLDates[[#This Row],[Week Number]],TBLData[Fat]),"")</f>
        <v/>
      </c>
      <c r="L54" s="2" t="str">
        <f>IFERROR(AVERAGEIF(TBLData[Week],TBLDates[[#This Row],[Week Number]],TBLData[Protein]),"")</f>
        <v/>
      </c>
      <c r="M54" s="2">
        <f>IFERROR(SUM(TBLDates[Total Carbs]*4,TBLDates[Total Fats]*9,TBLDates[Total Protein]*4),"")</f>
        <v>0</v>
      </c>
      <c r="N54">
        <f>IFERROR(SUMIF(TBLData[Week],TBLDates[[#This Row],[Week Number]],TBLData[Carbs]),"")</f>
        <v>0</v>
      </c>
      <c r="O54">
        <f>IFERROR(SUMIF(TBLData[Week],TBLDates[[#This Row],[Week Number]],TBLData[Fat]),"")</f>
        <v>0</v>
      </c>
      <c r="P54">
        <f>IFERROR(SUMIF(TBLData[Week],TBLDates[[#This Row],[Week Number]],TBLData[Protein]),"")</f>
        <v>0</v>
      </c>
      <c r="Q54" s="3" t="str">
        <f>IFERROR(TBLDates[[#This Row],[Average Carbs]]/(SUM(TBLDates[[#This Row],[Average Carbs]:[Average Protein]])),"")</f>
        <v/>
      </c>
      <c r="R54" s="3" t="str">
        <f>IFERROR(TBLDates[[#This Row],[Average Fat]]/(SUM(TBLDates[[#This Row],[Average Carbs]:[Average Protein]])),"")</f>
        <v/>
      </c>
      <c r="S54" s="3" t="str">
        <f>IFERROR(TBLDates[[#This Row],[Average Protein]]/(SUM(TBLDates[[#This Row],[Average Carbs]:[Average Protein]])),"")</f>
        <v/>
      </c>
      <c r="T54" s="3" t="str">
        <f>IFERROR(AVERAGEIF(TBLData[Week],TBLDates[[#This Row],[Week Number]],TBLData[Body Water %]),"")</f>
        <v/>
      </c>
      <c r="U54" s="3" t="str">
        <f>IFERROR(AVERAGEIF(TBLData[Week],TBLDates[[#This Row],[Week Number]],TBLData[Bone Mass %]),"")</f>
        <v/>
      </c>
      <c r="V54" s="3" t="str">
        <f>IFERROR(AVERAGEIF(TBLData[Week],TBLDates[[#This Row],[Week Number]],TBLData[Bone Mass %]),"")</f>
        <v/>
      </c>
    </row>
    <row r="55" spans="1:22" x14ac:dyDescent="0.25">
      <c r="A55" t="s">
        <v>77</v>
      </c>
      <c r="B55" s="1">
        <f t="shared" si="2"/>
        <v>43444</v>
      </c>
      <c r="C55" s="2" t="str">
        <f>IFERROR(AVERAGEIF(TBLData[Week],TBLDates[[#This Row],[Week Number]],TBLData[Weight]),"")</f>
        <v/>
      </c>
      <c r="D55" s="2" t="str">
        <f>IFERROR(TBLDates[[#This Row],[Average Weight]]-C54,"")</f>
        <v/>
      </c>
      <c r="E55" s="3" t="str">
        <f>IFERROR(AVERAGEIF(TBLData[Week],TBLDates[[#This Row],[Week Number]],TBLData[BF]),"")</f>
        <v/>
      </c>
      <c r="F55" s="3" t="str">
        <f>IFERROR(TBLDates[[#This Row],[Average Body Fat %]]-E54,"")</f>
        <v/>
      </c>
      <c r="G55" s="2" t="str">
        <f>IFERROR(AVERAGEIF(TBLData[Week],TBLDates[[#This Row],[Week Number]],TBLData[Calories Took in]),"")</f>
        <v/>
      </c>
      <c r="H55" s="2" t="str">
        <f>IFERROR(AVERAGEIF(TBLData[Week],TBLDates[[#This Row],[Week Number]],TBLData[Calories Burned]),"")</f>
        <v/>
      </c>
      <c r="I55" s="2" t="str">
        <f>IFERROR(TBLDates[[#This Row],[Average Calories Took In]]-TBLDates[[#This Row],[Average Burned Calories]],"")</f>
        <v/>
      </c>
      <c r="J55" s="2" t="str">
        <f>IFERROR(AVERAGEIF(TBLData[Week],TBLDates[[#This Row],[Week Number]],TBLData[Carbs]),"")</f>
        <v/>
      </c>
      <c r="K55" s="2" t="str">
        <f>IFERROR(AVERAGEIF(TBLData[Week],TBLDates[[#This Row],[Week Number]],TBLData[Fat]),"")</f>
        <v/>
      </c>
      <c r="L55" s="2" t="str">
        <f>IFERROR(AVERAGEIF(TBLData[Week],TBLDates[[#This Row],[Week Number]],TBLData[Protein]),"")</f>
        <v/>
      </c>
      <c r="M55" s="2">
        <f>IFERROR(SUM(TBLDates[Total Carbs]*4,TBLDates[Total Fats]*9,TBLDates[Total Protein]*4),"")</f>
        <v>0</v>
      </c>
      <c r="N55">
        <f>IFERROR(SUMIF(TBLData[Week],TBLDates[[#This Row],[Week Number]],TBLData[Carbs]),"")</f>
        <v>0</v>
      </c>
      <c r="O55">
        <f>IFERROR(SUMIF(TBLData[Week],TBLDates[[#This Row],[Week Number]],TBLData[Fat]),"")</f>
        <v>0</v>
      </c>
      <c r="P55">
        <f>IFERROR(SUMIF(TBLData[Week],TBLDates[[#This Row],[Week Number]],TBLData[Protein]),"")</f>
        <v>0</v>
      </c>
      <c r="Q55" s="3" t="str">
        <f>IFERROR(TBLDates[[#This Row],[Average Carbs]]/(SUM(TBLDates[[#This Row],[Average Carbs]:[Average Protein]])),"")</f>
        <v/>
      </c>
      <c r="R55" s="3" t="str">
        <f>IFERROR(TBLDates[[#This Row],[Average Fat]]/(SUM(TBLDates[[#This Row],[Average Carbs]:[Average Protein]])),"")</f>
        <v/>
      </c>
      <c r="S55" s="3" t="str">
        <f>IFERROR(TBLDates[[#This Row],[Average Protein]]/(SUM(TBLDates[[#This Row],[Average Carbs]:[Average Protein]])),"")</f>
        <v/>
      </c>
      <c r="T55" s="3" t="str">
        <f>IFERROR(AVERAGEIF(TBLData[Week],TBLDates[[#This Row],[Week Number]],TBLData[Body Water %]),"")</f>
        <v/>
      </c>
      <c r="U55" s="3" t="str">
        <f>IFERROR(AVERAGEIF(TBLData[Week],TBLDates[[#This Row],[Week Number]],TBLData[Bone Mass %]),"")</f>
        <v/>
      </c>
      <c r="V55" s="3" t="str">
        <f>IFERROR(AVERAGEIF(TBLData[Week],TBLDates[[#This Row],[Week Number]],TBLData[Bone Mass %]),"")</f>
        <v/>
      </c>
    </row>
    <row r="56" spans="1:22" x14ac:dyDescent="0.25">
      <c r="A56" t="s">
        <v>78</v>
      </c>
      <c r="B56" s="1">
        <f t="shared" si="2"/>
        <v>43451</v>
      </c>
      <c r="C56" s="2" t="str">
        <f>IFERROR(AVERAGEIF(TBLData[Week],TBLDates[[#This Row],[Week Number]],TBLData[Weight]),"")</f>
        <v/>
      </c>
      <c r="D56" s="2" t="str">
        <f>IFERROR(TBLDates[[#This Row],[Average Weight]]-C55,"")</f>
        <v/>
      </c>
      <c r="E56" s="3" t="str">
        <f>IFERROR(AVERAGEIF(TBLData[Week],TBLDates[[#This Row],[Week Number]],TBLData[BF]),"")</f>
        <v/>
      </c>
      <c r="F56" s="3" t="str">
        <f>IFERROR(TBLDates[[#This Row],[Average Body Fat %]]-E55,"")</f>
        <v/>
      </c>
      <c r="G56" s="2" t="str">
        <f>IFERROR(AVERAGEIF(TBLData[Week],TBLDates[[#This Row],[Week Number]],TBLData[Calories Took in]),"")</f>
        <v/>
      </c>
      <c r="H56" s="2" t="str">
        <f>IFERROR(AVERAGEIF(TBLData[Week],TBLDates[[#This Row],[Week Number]],TBLData[Calories Burned]),"")</f>
        <v/>
      </c>
      <c r="I56" s="2" t="str">
        <f>IFERROR(TBLDates[[#This Row],[Average Calories Took In]]-TBLDates[[#This Row],[Average Burned Calories]],"")</f>
        <v/>
      </c>
      <c r="J56" s="2" t="str">
        <f>IFERROR(AVERAGEIF(TBLData[Week],TBLDates[[#This Row],[Week Number]],TBLData[Carbs]),"")</f>
        <v/>
      </c>
      <c r="K56" s="2" t="str">
        <f>IFERROR(AVERAGEIF(TBLData[Week],TBLDates[[#This Row],[Week Number]],TBLData[Fat]),"")</f>
        <v/>
      </c>
      <c r="L56" s="2" t="str">
        <f>IFERROR(AVERAGEIF(TBLData[Week],TBLDates[[#This Row],[Week Number]],TBLData[Protein]),"")</f>
        <v/>
      </c>
      <c r="M56" s="2">
        <f>IFERROR(SUM(TBLDates[Total Carbs]*4,TBLDates[Total Fats]*9,TBLDates[Total Protein]*4),"")</f>
        <v>0</v>
      </c>
      <c r="N56">
        <f>IFERROR(SUMIF(TBLData[Week],TBLDates[[#This Row],[Week Number]],TBLData[Carbs]),"")</f>
        <v>0</v>
      </c>
      <c r="O56">
        <f>IFERROR(SUMIF(TBLData[Week],TBLDates[[#This Row],[Week Number]],TBLData[Fat]),"")</f>
        <v>0</v>
      </c>
      <c r="P56">
        <f>IFERROR(SUMIF(TBLData[Week],TBLDates[[#This Row],[Week Number]],TBLData[Protein]),"")</f>
        <v>0</v>
      </c>
      <c r="Q56" s="3" t="str">
        <f>IFERROR(TBLDates[[#This Row],[Average Carbs]]/(SUM(TBLDates[[#This Row],[Average Carbs]:[Average Protein]])),"")</f>
        <v/>
      </c>
      <c r="R56" s="3" t="str">
        <f>IFERROR(TBLDates[[#This Row],[Average Fat]]/(SUM(TBLDates[[#This Row],[Average Carbs]:[Average Protein]])),"")</f>
        <v/>
      </c>
      <c r="S56" s="3" t="str">
        <f>IFERROR(TBLDates[[#This Row],[Average Protein]]/(SUM(TBLDates[[#This Row],[Average Carbs]:[Average Protein]])),"")</f>
        <v/>
      </c>
      <c r="T56" s="3" t="str">
        <f>IFERROR(AVERAGEIF(TBLData[Week],TBLDates[[#This Row],[Week Number]],TBLData[Body Water %]),"")</f>
        <v/>
      </c>
      <c r="U56" s="3" t="str">
        <f>IFERROR(AVERAGEIF(TBLData[Week],TBLDates[[#This Row],[Week Number]],TBLData[Bone Mass %]),"")</f>
        <v/>
      </c>
      <c r="V56" s="3" t="str">
        <f>IFERROR(AVERAGEIF(TBLData[Week],TBLDates[[#This Row],[Week Number]],TBLData[Bone Mass %]),"")</f>
        <v/>
      </c>
    </row>
    <row r="57" spans="1:22" x14ac:dyDescent="0.25">
      <c r="A57" t="s">
        <v>79</v>
      </c>
      <c r="B57" s="1">
        <f t="shared" si="2"/>
        <v>43458</v>
      </c>
      <c r="C57" s="2" t="str">
        <f>IFERROR(AVERAGEIF(TBLData[Week],TBLDates[[#This Row],[Week Number]],TBLData[Weight]),"")</f>
        <v/>
      </c>
      <c r="D57" s="2" t="str">
        <f>IFERROR(TBLDates[[#This Row],[Average Weight]]-C56,"")</f>
        <v/>
      </c>
      <c r="E57" s="3" t="str">
        <f>IFERROR(AVERAGEIF(TBLData[Week],TBLDates[[#This Row],[Week Number]],TBLData[BF]),"")</f>
        <v/>
      </c>
      <c r="F57" s="3" t="str">
        <f>IFERROR(TBLDates[[#This Row],[Average Body Fat %]]-E56,"")</f>
        <v/>
      </c>
      <c r="G57" s="2" t="str">
        <f>IFERROR(AVERAGEIF(TBLData[Week],TBLDates[[#This Row],[Week Number]],TBLData[Calories Took in]),"")</f>
        <v/>
      </c>
      <c r="H57" s="2" t="str">
        <f>IFERROR(AVERAGEIF(TBLData[Week],TBLDates[[#This Row],[Week Number]],TBLData[Calories Burned]),"")</f>
        <v/>
      </c>
      <c r="I57" s="2" t="str">
        <f>IFERROR(TBLDates[[#This Row],[Average Calories Took In]]-TBLDates[[#This Row],[Average Burned Calories]],"")</f>
        <v/>
      </c>
      <c r="J57" s="2" t="str">
        <f>IFERROR(AVERAGEIF(TBLData[Week],TBLDates[[#This Row],[Week Number]],TBLData[Carbs]),"")</f>
        <v/>
      </c>
      <c r="K57" s="2" t="str">
        <f>IFERROR(AVERAGEIF(TBLData[Week],TBLDates[[#This Row],[Week Number]],TBLData[Fat]),"")</f>
        <v/>
      </c>
      <c r="L57" s="2" t="str">
        <f>IFERROR(AVERAGEIF(TBLData[Week],TBLDates[[#This Row],[Week Number]],TBLData[Protein]),"")</f>
        <v/>
      </c>
      <c r="M57" s="2">
        <f>IFERROR(SUM(TBLDates[Total Carbs]*4,TBLDates[Total Fats]*9,TBLDates[Total Protein]*4),"")</f>
        <v>0</v>
      </c>
      <c r="N57">
        <f>IFERROR(SUMIF(TBLData[Week],TBLDates[[#This Row],[Week Number]],TBLData[Carbs]),"")</f>
        <v>0</v>
      </c>
      <c r="O57">
        <f>IFERROR(SUMIF(TBLData[Week],TBLDates[[#This Row],[Week Number]],TBLData[Fat]),"")</f>
        <v>0</v>
      </c>
      <c r="P57">
        <f>IFERROR(SUMIF(TBLData[Week],TBLDates[[#This Row],[Week Number]],TBLData[Protein]),"")</f>
        <v>0</v>
      </c>
      <c r="Q57" s="3" t="str">
        <f>IFERROR(TBLDates[[#This Row],[Average Carbs]]/(SUM(TBLDates[[#This Row],[Average Carbs]:[Average Protein]])),"")</f>
        <v/>
      </c>
      <c r="R57" s="3" t="str">
        <f>IFERROR(TBLDates[[#This Row],[Average Fat]]/(SUM(TBLDates[[#This Row],[Average Carbs]:[Average Protein]])),"")</f>
        <v/>
      </c>
      <c r="S57" s="3" t="str">
        <f>IFERROR(TBLDates[[#This Row],[Average Protein]]/(SUM(TBLDates[[#This Row],[Average Carbs]:[Average Protein]])),"")</f>
        <v/>
      </c>
      <c r="T57" s="3" t="str">
        <f>IFERROR(AVERAGEIF(TBLData[Week],TBLDates[[#This Row],[Week Number]],TBLData[Body Water %]),"")</f>
        <v/>
      </c>
      <c r="U57" s="3" t="str">
        <f>IFERROR(AVERAGEIF(TBLData[Week],TBLDates[[#This Row],[Week Number]],TBLData[Bone Mass %]),"")</f>
        <v/>
      </c>
      <c r="V57" s="3" t="str">
        <f>IFERROR(AVERAGEIF(TBLData[Week],TBLDates[[#This Row],[Week Number]],TBLData[Bone Mass %]),"")</f>
        <v/>
      </c>
    </row>
    <row r="59" spans="1:22" x14ac:dyDescent="0.25">
      <c r="A59" s="14"/>
    </row>
    <row r="60" spans="1:22" x14ac:dyDescent="0.25">
      <c r="A60" s="6"/>
      <c r="B60" s="6"/>
      <c r="C60" s="7"/>
      <c r="D60" s="7"/>
      <c r="E60" s="6"/>
      <c r="F60" s="7"/>
      <c r="G60" s="7"/>
      <c r="H60" s="6"/>
      <c r="I60" s="6"/>
      <c r="J60" s="6"/>
      <c r="K60" s="6"/>
      <c r="L60" s="6"/>
      <c r="M60" s="6"/>
      <c r="N60" s="6"/>
      <c r="O60" s="6"/>
    </row>
    <row r="61" spans="1:22" x14ac:dyDescent="0.25">
      <c r="B61" s="15"/>
    </row>
    <row r="62" spans="1:22" x14ac:dyDescent="0.25">
      <c r="B62" s="15"/>
    </row>
    <row r="63" spans="1:22" x14ac:dyDescent="0.25">
      <c r="B63" s="15"/>
    </row>
    <row r="64" spans="1:22" x14ac:dyDescent="0.25">
      <c r="B64" s="15"/>
    </row>
    <row r="65" spans="2:2" x14ac:dyDescent="0.25">
      <c r="B65" s="15"/>
    </row>
    <row r="66" spans="2:2" x14ac:dyDescent="0.25">
      <c r="B66" s="15"/>
    </row>
    <row r="67" spans="2:2" x14ac:dyDescent="0.25">
      <c r="B67" s="15"/>
    </row>
    <row r="68" spans="2:2" x14ac:dyDescent="0.25">
      <c r="B68" s="15"/>
    </row>
    <row r="69" spans="2:2" x14ac:dyDescent="0.25">
      <c r="B69" s="15"/>
    </row>
    <row r="70" spans="2:2" x14ac:dyDescent="0.25">
      <c r="B70" s="15"/>
    </row>
    <row r="71" spans="2:2" x14ac:dyDescent="0.25">
      <c r="B71" s="15"/>
    </row>
    <row r="72" spans="2:2" x14ac:dyDescent="0.25">
      <c r="B72" s="15"/>
    </row>
    <row r="73" spans="2:2" x14ac:dyDescent="0.25">
      <c r="B73" s="15"/>
    </row>
    <row r="74" spans="2:2" x14ac:dyDescent="0.25">
      <c r="B74" s="15"/>
    </row>
    <row r="75" spans="2:2" x14ac:dyDescent="0.25">
      <c r="B75" s="15"/>
    </row>
    <row r="76" spans="2:2" x14ac:dyDescent="0.25">
      <c r="B76" s="15"/>
    </row>
    <row r="77" spans="2:2" x14ac:dyDescent="0.25">
      <c r="B77" s="15"/>
    </row>
    <row r="78" spans="2:2" x14ac:dyDescent="0.25">
      <c r="B78" s="15"/>
    </row>
    <row r="79" spans="2:2" x14ac:dyDescent="0.25">
      <c r="B79" s="15"/>
    </row>
    <row r="80" spans="2:2" x14ac:dyDescent="0.25">
      <c r="B80" s="15"/>
    </row>
    <row r="81" spans="2:2" x14ac:dyDescent="0.25">
      <c r="B81" s="15"/>
    </row>
    <row r="82" spans="2:2" x14ac:dyDescent="0.25">
      <c r="B82" s="15"/>
    </row>
    <row r="83" spans="2:2" x14ac:dyDescent="0.25">
      <c r="B83" s="15"/>
    </row>
    <row r="84" spans="2:2" x14ac:dyDescent="0.25">
      <c r="B84" s="15"/>
    </row>
    <row r="85" spans="2:2" x14ac:dyDescent="0.25">
      <c r="B85" s="15"/>
    </row>
    <row r="86" spans="2:2" x14ac:dyDescent="0.25">
      <c r="B86" s="15"/>
    </row>
    <row r="87" spans="2:2" x14ac:dyDescent="0.25">
      <c r="B87" s="15"/>
    </row>
    <row r="88" spans="2:2" x14ac:dyDescent="0.25">
      <c r="B88" s="15"/>
    </row>
    <row r="89" spans="2:2" x14ac:dyDescent="0.25">
      <c r="B89" s="15"/>
    </row>
    <row r="90" spans="2:2" x14ac:dyDescent="0.25">
      <c r="B90" s="15"/>
    </row>
    <row r="91" spans="2:2" x14ac:dyDescent="0.25">
      <c r="B91" s="15"/>
    </row>
    <row r="92" spans="2:2" x14ac:dyDescent="0.25">
      <c r="B92" s="15"/>
    </row>
    <row r="93" spans="2:2" x14ac:dyDescent="0.25">
      <c r="B93" s="15"/>
    </row>
    <row r="94" spans="2:2" x14ac:dyDescent="0.25">
      <c r="B94" s="15"/>
    </row>
    <row r="95" spans="2:2" x14ac:dyDescent="0.25">
      <c r="B95" s="15"/>
    </row>
    <row r="96" spans="2:2" x14ac:dyDescent="0.25">
      <c r="B96" s="15"/>
    </row>
    <row r="97" spans="2:2" x14ac:dyDescent="0.25">
      <c r="B97" s="15"/>
    </row>
    <row r="98" spans="2:2" x14ac:dyDescent="0.25">
      <c r="B98" s="15"/>
    </row>
    <row r="99" spans="2:2" x14ac:dyDescent="0.25">
      <c r="B99" s="15"/>
    </row>
    <row r="100" spans="2:2" x14ac:dyDescent="0.25">
      <c r="B100" s="15"/>
    </row>
    <row r="101" spans="2:2" x14ac:dyDescent="0.25">
      <c r="B101" s="15"/>
    </row>
    <row r="102" spans="2:2" x14ac:dyDescent="0.25">
      <c r="B102" s="15"/>
    </row>
    <row r="103" spans="2:2" x14ac:dyDescent="0.25">
      <c r="B103" s="15"/>
    </row>
    <row r="104" spans="2:2" x14ac:dyDescent="0.25">
      <c r="B104" s="15"/>
    </row>
    <row r="105" spans="2:2" x14ac:dyDescent="0.25">
      <c r="B105" s="15"/>
    </row>
    <row r="106" spans="2:2" x14ac:dyDescent="0.25">
      <c r="B106" s="15"/>
    </row>
    <row r="107" spans="2:2" x14ac:dyDescent="0.25">
      <c r="B107" s="15"/>
    </row>
    <row r="108" spans="2:2" x14ac:dyDescent="0.25">
      <c r="B108" s="15"/>
    </row>
    <row r="109" spans="2:2" x14ac:dyDescent="0.25">
      <c r="B109" s="15"/>
    </row>
    <row r="110" spans="2:2" x14ac:dyDescent="0.25">
      <c r="B110" s="15"/>
    </row>
    <row r="111" spans="2:2" x14ac:dyDescent="0.25">
      <c r="B111" s="15"/>
    </row>
    <row r="112" spans="2:2" x14ac:dyDescent="0.25">
      <c r="B112" s="15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375"/>
  <sheetViews>
    <sheetView tabSelected="1" topLeftCell="A63" zoomScaleNormal="100" workbookViewId="0">
      <selection activeCell="M84" sqref="M84"/>
    </sheetView>
  </sheetViews>
  <sheetFormatPr defaultRowHeight="15" x14ac:dyDescent="0.25"/>
  <cols>
    <col min="1" max="1" width="10.7109375" bestFit="1" customWidth="1"/>
    <col min="2" max="3" width="25.5703125" customWidth="1"/>
    <col min="4" max="4" width="9.85546875" bestFit="1" customWidth="1"/>
    <col min="9" max="9" width="9.7109375" customWidth="1"/>
    <col min="10" max="10" width="15.85546875" bestFit="1" customWidth="1"/>
    <col min="11" max="11" width="16.85546875" bestFit="1" customWidth="1"/>
    <col min="12" max="12" width="14.85546875" bestFit="1" customWidth="1"/>
    <col min="13" max="13" width="16.28515625" customWidth="1"/>
    <col min="14" max="14" width="20.42578125" customWidth="1"/>
    <col min="16" max="16" width="20.42578125" customWidth="1"/>
    <col min="17" max="17" width="16.42578125" customWidth="1"/>
  </cols>
  <sheetData>
    <row r="4" spans="1:14" x14ac:dyDescent="0.25">
      <c r="A4" s="13"/>
      <c r="B4" s="13" t="s">
        <v>108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"/>
    </row>
    <row r="6" spans="1:14" x14ac:dyDescent="0.25">
      <c r="A6" s="1"/>
    </row>
    <row r="7" spans="1:14" x14ac:dyDescent="0.25">
      <c r="A7" s="1"/>
    </row>
    <row r="8" spans="1:14" x14ac:dyDescent="0.25">
      <c r="A8" s="1"/>
    </row>
    <row r="9" spans="1:14" x14ac:dyDescent="0.25">
      <c r="A9" s="1"/>
    </row>
    <row r="10" spans="1:14" x14ac:dyDescent="0.25">
      <c r="A10" t="s">
        <v>6</v>
      </c>
      <c r="B10" t="s">
        <v>24</v>
      </c>
      <c r="C10" t="s">
        <v>96</v>
      </c>
      <c r="D10" t="s">
        <v>1</v>
      </c>
      <c r="E10" t="s">
        <v>2</v>
      </c>
      <c r="F10" t="s">
        <v>3</v>
      </c>
      <c r="G10" t="s">
        <v>4</v>
      </c>
      <c r="H10" t="s">
        <v>5</v>
      </c>
      <c r="I10" t="s">
        <v>7</v>
      </c>
      <c r="J10" t="s">
        <v>86</v>
      </c>
      <c r="K10" t="s">
        <v>87</v>
      </c>
      <c r="L10" t="s">
        <v>88</v>
      </c>
      <c r="M10" t="s">
        <v>48</v>
      </c>
      <c r="N10" t="s">
        <v>49</v>
      </c>
    </row>
    <row r="11" spans="1:14" hidden="1" x14ac:dyDescent="0.25">
      <c r="A11" s="1">
        <v>43101</v>
      </c>
      <c r="B11" t="str">
        <f>INDEX(TBLDates[Week Number],MATCH(TBLData[[#This Row],[Date]],TBLDates[Monday],1))</f>
        <v>Week 01</v>
      </c>
      <c r="N11" t="str">
        <f>IF(TBLData[[#This Row],[Carbs]]*4+TBLData[[#This Row],[Protein]]*4+TBLData[[#This Row],[Fat]]*9=0,"",TBLData[[#This Row],[Carbs]]*4+TBLData[[#This Row],[Protein]]*4+TBLData[[#This Row],[Fat]]*9)</f>
        <v/>
      </c>
    </row>
    <row r="12" spans="1:14" hidden="1" x14ac:dyDescent="0.25">
      <c r="A12" s="1">
        <v>43102</v>
      </c>
      <c r="B12" t="str">
        <f>INDEX(TBLDates[Week Number],MATCH(TBLData[[#This Row],[Date]],TBLDates[Monday],1))</f>
        <v>Week 01</v>
      </c>
      <c r="N12" t="str">
        <f>IF(TBLData[[#This Row],[Carbs]]*4+TBLData[[#This Row],[Protein]]*4+TBLData[[#This Row],[Fat]]*9=0,"",TBLData[[#This Row],[Carbs]]*4+TBLData[[#This Row],[Protein]]*4+TBLData[[#This Row],[Fat]]*9)</f>
        <v/>
      </c>
    </row>
    <row r="13" spans="1:14" hidden="1" x14ac:dyDescent="0.25">
      <c r="A13" s="1">
        <v>43103</v>
      </c>
      <c r="B13" t="str">
        <f>INDEX(TBLDates[Week Number],MATCH(TBLData[[#This Row],[Date]],TBLDates[Monday],1))</f>
        <v>Week 01</v>
      </c>
      <c r="N13" t="str">
        <f>IF(TBLData[[#This Row],[Carbs]]*4+TBLData[[#This Row],[Protein]]*4+TBLData[[#This Row],[Fat]]*9=0,"",TBLData[[#This Row],[Carbs]]*4+TBLData[[#This Row],[Protein]]*4+TBLData[[#This Row],[Fat]]*9)</f>
        <v/>
      </c>
    </row>
    <row r="14" spans="1:14" hidden="1" x14ac:dyDescent="0.25">
      <c r="A14" s="1">
        <v>43104</v>
      </c>
      <c r="B14" t="str">
        <f>INDEX(TBLDates[Week Number],MATCH(TBLData[[#This Row],[Date]],TBLDates[Monday],1))</f>
        <v>Week 01</v>
      </c>
      <c r="N14" t="str">
        <f>IF(TBLData[[#This Row],[Carbs]]*4+TBLData[[#This Row],[Protein]]*4+TBLData[[#This Row],[Fat]]*9=0,"",TBLData[[#This Row],[Carbs]]*4+TBLData[[#This Row],[Protein]]*4+TBLData[[#This Row],[Fat]]*9)</f>
        <v/>
      </c>
    </row>
    <row r="15" spans="1:14" hidden="1" x14ac:dyDescent="0.25">
      <c r="A15" s="1">
        <v>43105</v>
      </c>
      <c r="B15" t="str">
        <f>INDEX(TBLDates[Week Number],MATCH(TBLData[[#This Row],[Date]],TBLDates[Monday],1))</f>
        <v>Week 01</v>
      </c>
      <c r="N15" t="str">
        <f>IF(TBLData[[#This Row],[Carbs]]*4+TBLData[[#This Row],[Protein]]*4+TBLData[[#This Row],[Fat]]*9=0,"",TBLData[[#This Row],[Carbs]]*4+TBLData[[#This Row],[Protein]]*4+TBLData[[#This Row],[Fat]]*9)</f>
        <v/>
      </c>
    </row>
    <row r="16" spans="1:14" hidden="1" x14ac:dyDescent="0.25">
      <c r="A16" s="1">
        <v>43106</v>
      </c>
      <c r="B16" t="str">
        <f>INDEX(TBLDates[Week Number],MATCH(TBLData[[#This Row],[Date]],TBLDates[Monday],1))</f>
        <v>Week 01</v>
      </c>
      <c r="N16" t="str">
        <f>IF(TBLData[[#This Row],[Carbs]]*4+TBLData[[#This Row],[Protein]]*4+TBLData[[#This Row],[Fat]]*9=0,"",TBLData[[#This Row],[Carbs]]*4+TBLData[[#This Row],[Protein]]*4+TBLData[[#This Row],[Fat]]*9)</f>
        <v/>
      </c>
    </row>
    <row r="17" spans="1:14" hidden="1" x14ac:dyDescent="0.25">
      <c r="A17" s="1">
        <v>43107</v>
      </c>
      <c r="B17" t="str">
        <f>INDEX(TBLDates[Week Number],MATCH(TBLData[[#This Row],[Date]],TBLDates[Monday],1))</f>
        <v>Week 01</v>
      </c>
      <c r="N17" t="str">
        <f>IF(TBLData[[#This Row],[Carbs]]*4+TBLData[[#This Row],[Protein]]*4+TBLData[[#This Row],[Fat]]*9=0,"",TBLData[[#This Row],[Carbs]]*4+TBLData[[#This Row],[Protein]]*4+TBLData[[#This Row],[Fat]]*9)</f>
        <v/>
      </c>
    </row>
    <row r="18" spans="1:14" hidden="1" x14ac:dyDescent="0.25">
      <c r="A18" s="1">
        <v>43108</v>
      </c>
      <c r="B18" t="str">
        <f>INDEX(TBLDates[Week Number],MATCH(TBLData[[#This Row],[Date]],TBLDates[Monday],1))</f>
        <v>Week 02</v>
      </c>
      <c r="N18" t="str">
        <f>IF(TBLData[[#This Row],[Carbs]]*4+TBLData[[#This Row],[Protein]]*4+TBLData[[#This Row],[Fat]]*9=0,"",TBLData[[#This Row],[Carbs]]*4+TBLData[[#This Row],[Protein]]*4+TBLData[[#This Row],[Fat]]*9)</f>
        <v/>
      </c>
    </row>
    <row r="19" spans="1:14" hidden="1" x14ac:dyDescent="0.25">
      <c r="A19" s="1">
        <v>43109</v>
      </c>
      <c r="B19" t="str">
        <f>INDEX(TBLDates[Week Number],MATCH(TBLData[[#This Row],[Date]],TBLDates[Monday],1))</f>
        <v>Week 02</v>
      </c>
      <c r="N19" t="str">
        <f>IF(TBLData[[#This Row],[Carbs]]*4+TBLData[[#This Row],[Protein]]*4+TBLData[[#This Row],[Fat]]*9=0,"",TBLData[[#This Row],[Carbs]]*4+TBLData[[#This Row],[Protein]]*4+TBLData[[#This Row],[Fat]]*9)</f>
        <v/>
      </c>
    </row>
    <row r="20" spans="1:14" hidden="1" x14ac:dyDescent="0.25">
      <c r="A20" s="1">
        <v>43110</v>
      </c>
      <c r="B20" t="str">
        <f>INDEX(TBLDates[Week Number],MATCH(TBLData[[#This Row],[Date]],TBLDates[Monday],1))</f>
        <v>Week 02</v>
      </c>
      <c r="N20" t="str">
        <f>IF(TBLData[[#This Row],[Carbs]]*4+TBLData[[#This Row],[Protein]]*4+TBLData[[#This Row],[Fat]]*9=0,"",TBLData[[#This Row],[Carbs]]*4+TBLData[[#This Row],[Protein]]*4+TBLData[[#This Row],[Fat]]*9)</f>
        <v/>
      </c>
    </row>
    <row r="21" spans="1:14" hidden="1" x14ac:dyDescent="0.25">
      <c r="A21" s="1">
        <v>43111</v>
      </c>
      <c r="B21" t="str">
        <f>INDEX(TBLDates[Week Number],MATCH(TBLData[[#This Row],[Date]],TBLDates[Monday],1))</f>
        <v>Week 02</v>
      </c>
      <c r="N21" t="str">
        <f>IF(TBLData[[#This Row],[Carbs]]*4+TBLData[[#This Row],[Protein]]*4+TBLData[[#This Row],[Fat]]*9=0,"",TBLData[[#This Row],[Carbs]]*4+TBLData[[#This Row],[Protein]]*4+TBLData[[#This Row],[Fat]]*9)</f>
        <v/>
      </c>
    </row>
    <row r="22" spans="1:14" hidden="1" x14ac:dyDescent="0.25">
      <c r="A22" s="1">
        <v>43112</v>
      </c>
      <c r="B22" t="str">
        <f>INDEX(TBLDates[Week Number],MATCH(TBLData[[#This Row],[Date]],TBLDates[Monday],1))</f>
        <v>Week 02</v>
      </c>
      <c r="N22" t="str">
        <f>IF(TBLData[[#This Row],[Carbs]]*4+TBLData[[#This Row],[Protein]]*4+TBLData[[#This Row],[Fat]]*9=0,"",TBLData[[#This Row],[Carbs]]*4+TBLData[[#This Row],[Protein]]*4+TBLData[[#This Row],[Fat]]*9)</f>
        <v/>
      </c>
    </row>
    <row r="23" spans="1:14" hidden="1" x14ac:dyDescent="0.25">
      <c r="A23" s="1">
        <v>43113</v>
      </c>
      <c r="B23" t="str">
        <f>INDEX(TBLDates[Week Number],MATCH(TBLData[[#This Row],[Date]],TBLDates[Monday],1))</f>
        <v>Week 02</v>
      </c>
      <c r="N23" t="str">
        <f>IF(TBLData[[#This Row],[Carbs]]*4+TBLData[[#This Row],[Protein]]*4+TBLData[[#This Row],[Fat]]*9=0,"",TBLData[[#This Row],[Carbs]]*4+TBLData[[#This Row],[Protein]]*4+TBLData[[#This Row],[Fat]]*9)</f>
        <v/>
      </c>
    </row>
    <row r="24" spans="1:14" hidden="1" x14ac:dyDescent="0.25">
      <c r="A24" s="1">
        <v>43114</v>
      </c>
      <c r="B24" t="str">
        <f>INDEX(TBLDates[Week Number],MATCH(TBLData[[#This Row],[Date]],TBLDates[Monday],1))</f>
        <v>Week 02</v>
      </c>
      <c r="N24" t="str">
        <f>IF(TBLData[[#This Row],[Carbs]]*4+TBLData[[#This Row],[Protein]]*4+TBLData[[#This Row],[Fat]]*9=0,"",TBLData[[#This Row],[Carbs]]*4+TBLData[[#This Row],[Protein]]*4+TBLData[[#This Row],[Fat]]*9)</f>
        <v/>
      </c>
    </row>
    <row r="25" spans="1:14" hidden="1" x14ac:dyDescent="0.25">
      <c r="A25" s="1">
        <v>43115</v>
      </c>
      <c r="B25" t="str">
        <f>INDEX(TBLDates[Week Number],MATCH(TBLData[[#This Row],[Date]],TBLDates[Monday],1))</f>
        <v>Week 03</v>
      </c>
      <c r="N25" t="str">
        <f>IF(TBLData[[#This Row],[Carbs]]*4+TBLData[[#This Row],[Protein]]*4+TBLData[[#This Row],[Fat]]*9=0,"",TBLData[[#This Row],[Carbs]]*4+TBLData[[#This Row],[Protein]]*4+TBLData[[#This Row],[Fat]]*9)</f>
        <v/>
      </c>
    </row>
    <row r="26" spans="1:14" hidden="1" x14ac:dyDescent="0.25">
      <c r="A26" s="1">
        <v>43116</v>
      </c>
      <c r="B26" t="str">
        <f>INDEX(TBLDates[Week Number],MATCH(TBLData[[#This Row],[Date]],TBLDates[Monday],1))</f>
        <v>Week 03</v>
      </c>
      <c r="N26" t="str">
        <f>IF(TBLData[[#This Row],[Carbs]]*4+TBLData[[#This Row],[Protein]]*4+TBLData[[#This Row],[Fat]]*9=0,"",TBLData[[#This Row],[Carbs]]*4+TBLData[[#This Row],[Protein]]*4+TBLData[[#This Row],[Fat]]*9)</f>
        <v/>
      </c>
    </row>
    <row r="27" spans="1:14" hidden="1" x14ac:dyDescent="0.25">
      <c r="A27" s="1">
        <v>43117</v>
      </c>
      <c r="B27" t="str">
        <f>INDEX(TBLDates[Week Number],MATCH(TBLData[[#This Row],[Date]],TBLDates[Monday],1))</f>
        <v>Week 03</v>
      </c>
      <c r="N27" t="str">
        <f>IF(TBLData[[#This Row],[Carbs]]*4+TBLData[[#This Row],[Protein]]*4+TBLData[[#This Row],[Fat]]*9=0,"",TBLData[[#This Row],[Carbs]]*4+TBLData[[#This Row],[Protein]]*4+TBLData[[#This Row],[Fat]]*9)</f>
        <v/>
      </c>
    </row>
    <row r="28" spans="1:14" hidden="1" x14ac:dyDescent="0.25">
      <c r="A28" s="1">
        <v>43118</v>
      </c>
      <c r="B28" t="str">
        <f>INDEX(TBLDates[Week Number],MATCH(TBLData[[#This Row],[Date]],TBLDates[Monday],1))</f>
        <v>Week 03</v>
      </c>
      <c r="N28" t="str">
        <f>IF(TBLData[[#This Row],[Carbs]]*4+TBLData[[#This Row],[Protein]]*4+TBLData[[#This Row],[Fat]]*9=0,"",TBLData[[#This Row],[Carbs]]*4+TBLData[[#This Row],[Protein]]*4+TBLData[[#This Row],[Fat]]*9)</f>
        <v/>
      </c>
    </row>
    <row r="29" spans="1:14" hidden="1" x14ac:dyDescent="0.25">
      <c r="A29" s="1">
        <v>43119</v>
      </c>
      <c r="B29" t="str">
        <f>INDEX(TBLDates[Week Number],MATCH(TBLData[[#This Row],[Date]],TBLDates[Monday],1))</f>
        <v>Week 03</v>
      </c>
      <c r="N29" t="str">
        <f>IF(TBLData[[#This Row],[Carbs]]*4+TBLData[[#This Row],[Protein]]*4+TBLData[[#This Row],[Fat]]*9=0,"",TBLData[[#This Row],[Carbs]]*4+TBLData[[#This Row],[Protein]]*4+TBLData[[#This Row],[Fat]]*9)</f>
        <v/>
      </c>
    </row>
    <row r="30" spans="1:14" hidden="1" x14ac:dyDescent="0.25">
      <c r="A30" s="1">
        <v>43120</v>
      </c>
      <c r="B30" t="str">
        <f>INDEX(TBLDates[Week Number],MATCH(TBLData[[#This Row],[Date]],TBLDates[Monday],1))</f>
        <v>Week 03</v>
      </c>
      <c r="N30" t="str">
        <f>IF(TBLData[[#This Row],[Carbs]]*4+TBLData[[#This Row],[Protein]]*4+TBLData[[#This Row],[Fat]]*9=0,"",TBLData[[#This Row],[Carbs]]*4+TBLData[[#This Row],[Protein]]*4+TBLData[[#This Row],[Fat]]*9)</f>
        <v/>
      </c>
    </row>
    <row r="31" spans="1:14" hidden="1" x14ac:dyDescent="0.25">
      <c r="A31" s="1">
        <v>43121</v>
      </c>
      <c r="B31" t="str">
        <f>INDEX(TBLDates[Week Number],MATCH(TBLData[[#This Row],[Date]],TBLDates[Monday],1))</f>
        <v>Week 03</v>
      </c>
      <c r="N31" t="str">
        <f>IF(TBLData[[#This Row],[Carbs]]*4+TBLData[[#This Row],[Protein]]*4+TBLData[[#This Row],[Fat]]*9=0,"",TBLData[[#This Row],[Carbs]]*4+TBLData[[#This Row],[Protein]]*4+TBLData[[#This Row],[Fat]]*9)</f>
        <v/>
      </c>
    </row>
    <row r="32" spans="1:14" hidden="1" x14ac:dyDescent="0.25">
      <c r="A32" s="1">
        <v>43122</v>
      </c>
      <c r="B32" t="str">
        <f>INDEX(TBLDates[Week Number],MATCH(TBLData[[#This Row],[Date]],TBLDates[Monday],1))</f>
        <v>Week 04</v>
      </c>
      <c r="N32" t="str">
        <f>IF(TBLData[[#This Row],[Carbs]]*4+TBLData[[#This Row],[Protein]]*4+TBLData[[#This Row],[Fat]]*9=0,"",TBLData[[#This Row],[Carbs]]*4+TBLData[[#This Row],[Protein]]*4+TBLData[[#This Row],[Fat]]*9)</f>
        <v/>
      </c>
    </row>
    <row r="33" spans="1:14" hidden="1" x14ac:dyDescent="0.25">
      <c r="A33" s="1">
        <v>43123</v>
      </c>
      <c r="B33" t="str">
        <f>INDEX(TBLDates[Week Number],MATCH(TBLData[[#This Row],[Date]],TBLDates[Monday],1))</f>
        <v>Week 04</v>
      </c>
      <c r="N33" t="str">
        <f>IF(TBLData[[#This Row],[Carbs]]*4+TBLData[[#This Row],[Protein]]*4+TBLData[[#This Row],[Fat]]*9=0,"",TBLData[[#This Row],[Carbs]]*4+TBLData[[#This Row],[Protein]]*4+TBLData[[#This Row],[Fat]]*9)</f>
        <v/>
      </c>
    </row>
    <row r="34" spans="1:14" hidden="1" x14ac:dyDescent="0.25">
      <c r="A34" s="1">
        <v>43124</v>
      </c>
      <c r="B34" t="str">
        <f>INDEX(TBLDates[Week Number],MATCH(TBLData[[#This Row],[Date]],TBLDates[Monday],1))</f>
        <v>Week 04</v>
      </c>
      <c r="N34" t="str">
        <f>IF(TBLData[[#This Row],[Carbs]]*4+TBLData[[#This Row],[Protein]]*4+TBLData[[#This Row],[Fat]]*9=0,"",TBLData[[#This Row],[Carbs]]*4+TBLData[[#This Row],[Protein]]*4+TBLData[[#This Row],[Fat]]*9)</f>
        <v/>
      </c>
    </row>
    <row r="35" spans="1:14" hidden="1" x14ac:dyDescent="0.25">
      <c r="A35" s="1">
        <v>43125</v>
      </c>
      <c r="B35" t="str">
        <f>INDEX(TBLDates[Week Number],MATCH(TBLData[[#This Row],[Date]],TBLDates[Monday],1))</f>
        <v>Week 04</v>
      </c>
      <c r="N35" t="str">
        <f>IF(TBLData[[#This Row],[Carbs]]*4+TBLData[[#This Row],[Protein]]*4+TBLData[[#This Row],[Fat]]*9=0,"",TBLData[[#This Row],[Carbs]]*4+TBLData[[#This Row],[Protein]]*4+TBLData[[#This Row],[Fat]]*9)</f>
        <v/>
      </c>
    </row>
    <row r="36" spans="1:14" hidden="1" x14ac:dyDescent="0.25">
      <c r="A36" s="1">
        <v>43126</v>
      </c>
      <c r="B36" t="str">
        <f>INDEX(TBLDates[Week Number],MATCH(TBLData[[#This Row],[Date]],TBLDates[Monday],1))</f>
        <v>Week 04</v>
      </c>
      <c r="N36" t="str">
        <f>IF(TBLData[[#This Row],[Carbs]]*4+TBLData[[#This Row],[Protein]]*4+TBLData[[#This Row],[Fat]]*9=0,"",TBLData[[#This Row],[Carbs]]*4+TBLData[[#This Row],[Protein]]*4+TBLData[[#This Row],[Fat]]*9)</f>
        <v/>
      </c>
    </row>
    <row r="37" spans="1:14" hidden="1" x14ac:dyDescent="0.25">
      <c r="A37" s="1">
        <v>43127</v>
      </c>
      <c r="B37" t="str">
        <f>INDEX(TBLDates[Week Number],MATCH(TBLData[[#This Row],[Date]],TBLDates[Monday],1))</f>
        <v>Week 04</v>
      </c>
      <c r="N37" t="str">
        <f>IF(TBLData[[#This Row],[Carbs]]*4+TBLData[[#This Row],[Protein]]*4+TBLData[[#This Row],[Fat]]*9=0,"",TBLData[[#This Row],[Carbs]]*4+TBLData[[#This Row],[Protein]]*4+TBLData[[#This Row],[Fat]]*9)</f>
        <v/>
      </c>
    </row>
    <row r="38" spans="1:14" hidden="1" x14ac:dyDescent="0.25">
      <c r="A38" s="1">
        <v>43128</v>
      </c>
      <c r="B38" t="str">
        <f>INDEX(TBLDates[Week Number],MATCH(TBLData[[#This Row],[Date]],TBLDates[Monday],1))</f>
        <v>Week 04</v>
      </c>
      <c r="N38" t="str">
        <f>IF(TBLData[[#This Row],[Carbs]]*4+TBLData[[#This Row],[Protein]]*4+TBLData[[#This Row],[Fat]]*9=0,"",TBLData[[#This Row],[Carbs]]*4+TBLData[[#This Row],[Protein]]*4+TBLData[[#This Row],[Fat]]*9)</f>
        <v/>
      </c>
    </row>
    <row r="39" spans="1:14" hidden="1" x14ac:dyDescent="0.25">
      <c r="A39" s="1">
        <v>43129</v>
      </c>
      <c r="B39" t="str">
        <f>INDEX(TBLDates[Week Number],MATCH(TBLData[[#This Row],[Date]],TBLDates[Monday],1))</f>
        <v>Week 05</v>
      </c>
      <c r="N39" t="str">
        <f>IF(TBLData[[#This Row],[Carbs]]*4+TBLData[[#This Row],[Protein]]*4+TBLData[[#This Row],[Fat]]*9=0,"",TBLData[[#This Row],[Carbs]]*4+TBLData[[#This Row],[Protein]]*4+TBLData[[#This Row],[Fat]]*9)</f>
        <v/>
      </c>
    </row>
    <row r="40" spans="1:14" hidden="1" x14ac:dyDescent="0.25">
      <c r="A40" s="1">
        <v>43130</v>
      </c>
      <c r="B40" t="str">
        <f>INDEX(TBLDates[Week Number],MATCH(TBLData[[#This Row],[Date]],TBLDates[Monday],1))</f>
        <v>Week 05</v>
      </c>
      <c r="N40" t="str">
        <f>IF(TBLData[[#This Row],[Carbs]]*4+TBLData[[#This Row],[Protein]]*4+TBLData[[#This Row],[Fat]]*9=0,"",TBLData[[#This Row],[Carbs]]*4+TBLData[[#This Row],[Protein]]*4+TBLData[[#This Row],[Fat]]*9)</f>
        <v/>
      </c>
    </row>
    <row r="41" spans="1:14" hidden="1" x14ac:dyDescent="0.25">
      <c r="A41" s="1">
        <v>43131</v>
      </c>
      <c r="B41" t="str">
        <f>INDEX(TBLDates[Week Number],MATCH(TBLData[[#This Row],[Date]],TBLDates[Monday],1))</f>
        <v>Week 05</v>
      </c>
      <c r="N41" t="str">
        <f>IF(TBLData[[#This Row],[Carbs]]*4+TBLData[[#This Row],[Protein]]*4+TBLData[[#This Row],[Fat]]*9=0,"",TBLData[[#This Row],[Carbs]]*4+TBLData[[#This Row],[Protein]]*4+TBLData[[#This Row],[Fat]]*9)</f>
        <v/>
      </c>
    </row>
    <row r="42" spans="1:14" hidden="1" x14ac:dyDescent="0.25">
      <c r="A42" s="1">
        <v>43132</v>
      </c>
      <c r="B42" t="str">
        <f>INDEX(TBLDates[Week Number],MATCH(TBLData[[#This Row],[Date]],TBLDates[Monday],1))</f>
        <v>Week 05</v>
      </c>
      <c r="N42" t="str">
        <f>IF(TBLData[[#This Row],[Carbs]]*4+TBLData[[#This Row],[Protein]]*4+TBLData[[#This Row],[Fat]]*9=0,"",TBLData[[#This Row],[Carbs]]*4+TBLData[[#This Row],[Protein]]*4+TBLData[[#This Row],[Fat]]*9)</f>
        <v/>
      </c>
    </row>
    <row r="43" spans="1:14" hidden="1" x14ac:dyDescent="0.25">
      <c r="A43" s="1">
        <v>43133</v>
      </c>
      <c r="B43" t="str">
        <f>INDEX(TBLDates[Week Number],MATCH(TBLData[[#This Row],[Date]],TBLDates[Monday],1))</f>
        <v>Week 05</v>
      </c>
      <c r="N43" t="str">
        <f>IF(TBLData[[#This Row],[Carbs]]*4+TBLData[[#This Row],[Protein]]*4+TBLData[[#This Row],[Fat]]*9=0,"",TBLData[[#This Row],[Carbs]]*4+TBLData[[#This Row],[Protein]]*4+TBLData[[#This Row],[Fat]]*9)</f>
        <v/>
      </c>
    </row>
    <row r="44" spans="1:14" hidden="1" x14ac:dyDescent="0.25">
      <c r="A44" s="1">
        <v>43134</v>
      </c>
      <c r="B44" t="str">
        <f>INDEX(TBLDates[Week Number],MATCH(TBLData[[#This Row],[Date]],TBLDates[Monday],1))</f>
        <v>Week 05</v>
      </c>
      <c r="N44" t="str">
        <f>IF(TBLData[[#This Row],[Carbs]]*4+TBLData[[#This Row],[Protein]]*4+TBLData[[#This Row],[Fat]]*9=0,"",TBLData[[#This Row],[Carbs]]*4+TBLData[[#This Row],[Protein]]*4+TBLData[[#This Row],[Fat]]*9)</f>
        <v/>
      </c>
    </row>
    <row r="45" spans="1:14" hidden="1" x14ac:dyDescent="0.25">
      <c r="A45" s="1">
        <v>43135</v>
      </c>
      <c r="B45" t="str">
        <f>INDEX(TBLDates[Week Number],MATCH(TBLData[[#This Row],[Date]],TBLDates[Monday],1))</f>
        <v>Week 05</v>
      </c>
      <c r="N45" t="str">
        <f>IF(TBLData[[#This Row],[Carbs]]*4+TBLData[[#This Row],[Protein]]*4+TBLData[[#This Row],[Fat]]*9=0,"",TBLData[[#This Row],[Carbs]]*4+TBLData[[#This Row],[Protein]]*4+TBLData[[#This Row],[Fat]]*9)</f>
        <v/>
      </c>
    </row>
    <row r="46" spans="1:14" hidden="1" x14ac:dyDescent="0.25">
      <c r="A46" s="1">
        <v>43136</v>
      </c>
      <c r="B46" t="str">
        <f>INDEX(TBLDates[Week Number],MATCH(TBLData[[#This Row],[Date]],TBLDates[Monday],1))</f>
        <v>Week 06</v>
      </c>
      <c r="N46" t="str">
        <f>IF(TBLData[[#This Row],[Carbs]]*4+TBLData[[#This Row],[Protein]]*4+TBLData[[#This Row],[Fat]]*9=0,"",TBLData[[#This Row],[Carbs]]*4+TBLData[[#This Row],[Protein]]*4+TBLData[[#This Row],[Fat]]*9)</f>
        <v/>
      </c>
    </row>
    <row r="47" spans="1:14" hidden="1" x14ac:dyDescent="0.25">
      <c r="A47" s="1">
        <v>43137</v>
      </c>
      <c r="B47" t="str">
        <f>INDEX(TBLDates[Week Number],MATCH(TBLData[[#This Row],[Date]],TBLDates[Monday],1))</f>
        <v>Week 06</v>
      </c>
      <c r="N47" t="str">
        <f>IF(TBLData[[#This Row],[Carbs]]*4+TBLData[[#This Row],[Protein]]*4+TBLData[[#This Row],[Fat]]*9=0,"",TBLData[[#This Row],[Carbs]]*4+TBLData[[#This Row],[Protein]]*4+TBLData[[#This Row],[Fat]]*9)</f>
        <v/>
      </c>
    </row>
    <row r="48" spans="1:14" hidden="1" x14ac:dyDescent="0.25">
      <c r="A48" s="1">
        <v>43138</v>
      </c>
      <c r="B48" t="str">
        <f>INDEX(TBLDates[Week Number],MATCH(TBLData[[#This Row],[Date]],TBLDates[Monday],1))</f>
        <v>Week 06</v>
      </c>
      <c r="N48" t="str">
        <f>IF(TBLData[[#This Row],[Carbs]]*4+TBLData[[#This Row],[Protein]]*4+TBLData[[#This Row],[Fat]]*9=0,"",TBLData[[#This Row],[Carbs]]*4+TBLData[[#This Row],[Protein]]*4+TBLData[[#This Row],[Fat]]*9)</f>
        <v/>
      </c>
    </row>
    <row r="49" spans="1:16" hidden="1" x14ac:dyDescent="0.25">
      <c r="A49" s="1">
        <v>43139</v>
      </c>
      <c r="B49" t="str">
        <f>INDEX(TBLDates[Week Number],MATCH(TBLData[[#This Row],[Date]],TBLDates[Monday],1))</f>
        <v>Week 06</v>
      </c>
      <c r="N49" t="str">
        <f>IF(TBLData[[#This Row],[Carbs]]*4+TBLData[[#This Row],[Protein]]*4+TBLData[[#This Row],[Fat]]*9=0,"",TBLData[[#This Row],[Carbs]]*4+TBLData[[#This Row],[Protein]]*4+TBLData[[#This Row],[Fat]]*9)</f>
        <v/>
      </c>
    </row>
    <row r="50" spans="1:16" hidden="1" x14ac:dyDescent="0.25">
      <c r="A50" s="1">
        <v>43140</v>
      </c>
      <c r="B50" s="1" t="str">
        <f>INDEX(TBLDates[Week Number],MATCH(TBLData[[#This Row],[Date]],TBLDates[Monday],1))</f>
        <v>Week 06</v>
      </c>
      <c r="C50" s="1"/>
      <c r="D50" s="19"/>
      <c r="E50" s="3"/>
      <c r="J50" s="16"/>
      <c r="K50" s="16"/>
      <c r="L50" s="16"/>
      <c r="M50" s="12"/>
      <c r="N50" s="16" t="str">
        <f>IF(TBLData[[#This Row],[Carbs]]*4+TBLData[[#This Row],[Protein]]*4+TBLData[[#This Row],[Fat]]*9=0,"",TBLData[[#This Row],[Carbs]]*4+TBLData[[#This Row],[Protein]]*4+TBLData[[#This Row],[Fat]]*9)</f>
        <v/>
      </c>
    </row>
    <row r="51" spans="1:16" hidden="1" x14ac:dyDescent="0.25">
      <c r="A51" s="1">
        <v>43141</v>
      </c>
      <c r="B51" s="1" t="str">
        <f>INDEX(TBLDates[Week Number],MATCH(TBLData[[#This Row],[Date]],TBLDates[Monday],1))</f>
        <v>Week 06</v>
      </c>
      <c r="C51" s="1"/>
      <c r="D51" s="19"/>
      <c r="E51" s="3"/>
      <c r="J51" s="16"/>
      <c r="K51" s="16"/>
      <c r="L51" s="16"/>
      <c r="M51" s="12"/>
      <c r="N51" s="16" t="str">
        <f>IF(TBLData[[#This Row],[Carbs]]*4+TBLData[[#This Row],[Protein]]*4+TBLData[[#This Row],[Fat]]*9=0,"",TBLData[[#This Row],[Carbs]]*4+TBLData[[#This Row],[Protein]]*4+TBLData[[#This Row],[Fat]]*9)</f>
        <v/>
      </c>
    </row>
    <row r="52" spans="1:16" hidden="1" x14ac:dyDescent="0.25">
      <c r="A52" s="1">
        <v>43142</v>
      </c>
      <c r="B52" s="1" t="str">
        <f>INDEX(TBLDates[Week Number],MATCH(TBLData[[#This Row],[Date]],TBLDates[Monday],1))</f>
        <v>Week 06</v>
      </c>
      <c r="C52" s="1"/>
      <c r="D52" s="19"/>
      <c r="E52" s="3"/>
      <c r="J52" s="16"/>
      <c r="K52" s="16"/>
      <c r="L52" s="16"/>
      <c r="M52" s="12"/>
      <c r="N52" s="16" t="str">
        <f>IF(TBLData[[#This Row],[Carbs]]*4+TBLData[[#This Row],[Protein]]*4+TBLData[[#This Row],[Fat]]*9=0,"",TBLData[[#This Row],[Carbs]]*4+TBLData[[#This Row],[Protein]]*4+TBLData[[#This Row],[Fat]]*9)</f>
        <v/>
      </c>
    </row>
    <row r="53" spans="1:16" hidden="1" x14ac:dyDescent="0.25">
      <c r="A53" s="1">
        <v>43143</v>
      </c>
      <c r="B53" s="1" t="str">
        <f>INDEX(TBLDates[Week Number],MATCH(TBLData[[#This Row],[Date]],TBLDates[Monday],1))</f>
        <v>Week 07</v>
      </c>
      <c r="C53" s="1"/>
      <c r="D53" s="19"/>
      <c r="E53" s="3"/>
      <c r="J53" s="16"/>
      <c r="K53" s="16"/>
      <c r="L53" s="16"/>
      <c r="M53" s="12"/>
      <c r="N53" s="16" t="str">
        <f>IF(TBLData[[#This Row],[Carbs]]*4+TBLData[[#This Row],[Protein]]*4+TBLData[[#This Row],[Fat]]*9=0,"",TBLData[[#This Row],[Carbs]]*4+TBLData[[#This Row],[Protein]]*4+TBLData[[#This Row],[Fat]]*9)</f>
        <v/>
      </c>
    </row>
    <row r="54" spans="1:16" hidden="1" x14ac:dyDescent="0.25">
      <c r="A54" s="1">
        <v>43144</v>
      </c>
      <c r="B54" s="1" t="str">
        <f>INDEX(TBLDates[Week Number],MATCH(TBLData[[#This Row],[Date]],TBLDates[Monday],1))</f>
        <v>Week 07</v>
      </c>
      <c r="C54" s="1"/>
      <c r="D54" s="19"/>
      <c r="E54" s="3"/>
      <c r="J54" s="16"/>
      <c r="K54" s="16"/>
      <c r="L54" s="16"/>
      <c r="M54" s="12"/>
      <c r="N54" s="16" t="str">
        <f>IF(TBLData[[#This Row],[Carbs]]*4+TBLData[[#This Row],[Protein]]*4+TBLData[[#This Row],[Fat]]*9=0,"",TBLData[[#This Row],[Carbs]]*4+TBLData[[#This Row],[Protein]]*4+TBLData[[#This Row],[Fat]]*9)</f>
        <v/>
      </c>
    </row>
    <row r="55" spans="1:16" hidden="1" x14ac:dyDescent="0.25">
      <c r="A55" s="1">
        <v>43145</v>
      </c>
      <c r="B55" s="1" t="str">
        <f>INDEX(TBLDates[Week Number],MATCH(TBLData[[#This Row],[Date]],TBLDates[Monday],1))</f>
        <v>Week 07</v>
      </c>
      <c r="C55" s="1"/>
      <c r="D55" s="19"/>
      <c r="E55" s="3"/>
      <c r="J55" s="16"/>
      <c r="K55" s="16"/>
      <c r="L55" s="16"/>
      <c r="M55" s="12"/>
      <c r="N55" s="16" t="str">
        <f>IF(TBLData[[#This Row],[Carbs]]*4+TBLData[[#This Row],[Protein]]*4+TBLData[[#This Row],[Fat]]*9=0,"",TBLData[[#This Row],[Carbs]]*4+TBLData[[#This Row],[Protein]]*4+TBLData[[#This Row],[Fat]]*9)</f>
        <v/>
      </c>
    </row>
    <row r="56" spans="1:16" hidden="1" x14ac:dyDescent="0.25">
      <c r="A56" s="1">
        <v>43146</v>
      </c>
      <c r="B56" s="1" t="str">
        <f>INDEX(TBLDates[Week Number],MATCH(TBLData[[#This Row],[Date]],TBLDates[Monday],1))</f>
        <v>Week 07</v>
      </c>
      <c r="C56" s="1"/>
      <c r="D56" s="19"/>
      <c r="E56" s="3"/>
      <c r="J56" s="16"/>
      <c r="K56" s="16"/>
      <c r="L56" s="16"/>
      <c r="M56" s="12"/>
      <c r="N56" s="16" t="str">
        <f>IF(TBLData[[#This Row],[Carbs]]*4+TBLData[[#This Row],[Protein]]*4+TBLData[[#This Row],[Fat]]*9=0,"",TBLData[[#This Row],[Carbs]]*4+TBLData[[#This Row],[Protein]]*4+TBLData[[#This Row],[Fat]]*9)</f>
        <v/>
      </c>
    </row>
    <row r="57" spans="1:16" hidden="1" x14ac:dyDescent="0.25">
      <c r="A57" s="1">
        <v>43147</v>
      </c>
      <c r="B57" s="1" t="str">
        <f>INDEX(TBLDates[Week Number],MATCH(TBLData[[#This Row],[Date]],TBLDates[Monday],1))</f>
        <v>Week 07</v>
      </c>
      <c r="C57" s="1"/>
      <c r="D57" s="19"/>
      <c r="E57" s="3"/>
      <c r="J57" s="16"/>
      <c r="K57" s="16"/>
      <c r="L57" s="16"/>
      <c r="M57" s="12"/>
      <c r="N57" s="16" t="str">
        <f>IF(TBLData[[#This Row],[Carbs]]*4+TBLData[[#This Row],[Protein]]*4+TBLData[[#This Row],[Fat]]*9=0,"",TBLData[[#This Row],[Carbs]]*4+TBLData[[#This Row],[Protein]]*4+TBLData[[#This Row],[Fat]]*9)</f>
        <v/>
      </c>
    </row>
    <row r="58" spans="1:16" hidden="1" x14ac:dyDescent="0.25">
      <c r="A58" s="1">
        <v>43148</v>
      </c>
      <c r="B58" s="1" t="str">
        <f>INDEX(TBLDates[Week Number],MATCH(TBLData[[#This Row],[Date]],TBLDates[Monday],1))</f>
        <v>Week 07</v>
      </c>
      <c r="C58" s="1"/>
      <c r="D58" s="19"/>
      <c r="E58" s="3"/>
      <c r="J58" s="16"/>
      <c r="K58" s="16"/>
      <c r="L58" s="16"/>
      <c r="M58" s="12"/>
      <c r="N58" s="16" t="str">
        <f>IF(TBLData[[#This Row],[Carbs]]*4+TBLData[[#This Row],[Protein]]*4+TBLData[[#This Row],[Fat]]*9=0,"",TBLData[[#This Row],[Carbs]]*4+TBLData[[#This Row],[Protein]]*4+TBLData[[#This Row],[Fat]]*9)</f>
        <v/>
      </c>
    </row>
    <row r="59" spans="1:16" hidden="1" x14ac:dyDescent="0.25">
      <c r="A59" s="1">
        <v>43149</v>
      </c>
      <c r="B59" s="1" t="str">
        <f>INDEX(TBLDates[Week Number],MATCH(TBLData[[#This Row],[Date]],TBLDates[Monday],1))</f>
        <v>Week 07</v>
      </c>
      <c r="C59" s="1"/>
      <c r="D59" s="19"/>
      <c r="E59" s="3"/>
      <c r="J59" s="16"/>
      <c r="K59" s="16"/>
      <c r="L59" s="16"/>
      <c r="M59" s="12"/>
      <c r="N59" s="16" t="str">
        <f>IF(TBLData[[#This Row],[Carbs]]*4+TBLData[[#This Row],[Protein]]*4+TBLData[[#This Row],[Fat]]*9=0,"",TBLData[[#This Row],[Carbs]]*4+TBLData[[#This Row],[Protein]]*4+TBLData[[#This Row],[Fat]]*9)</f>
        <v/>
      </c>
    </row>
    <row r="60" spans="1:16" x14ac:dyDescent="0.25">
      <c r="A60" s="1">
        <v>43150</v>
      </c>
      <c r="B60" s="1" t="str">
        <f>INDEX(TBLDates[Week Number],MATCH(TBLData[[#This Row],[Date]],TBLDates[Monday],1))</f>
        <v>Week 08</v>
      </c>
      <c r="C60" s="1" t="s">
        <v>97</v>
      </c>
      <c r="D60" s="17"/>
      <c r="E60" s="4"/>
      <c r="F60">
        <v>213</v>
      </c>
      <c r="G60">
        <v>113</v>
      </c>
      <c r="H60">
        <v>69</v>
      </c>
      <c r="I60">
        <v>14</v>
      </c>
      <c r="J60" s="16"/>
      <c r="K60" s="16"/>
      <c r="L60" s="16"/>
      <c r="M60" s="8">
        <v>2130</v>
      </c>
      <c r="N60">
        <f>IF(TBLData[[#This Row],[Carbs]]*4+TBLData[[#This Row],[Protein]]*4+TBLData[[#This Row],[Fat]]*9=0,"",TBLData[[#This Row],[Carbs]]*4+TBLData[[#This Row],[Protein]]*4+TBLData[[#This Row],[Fat]]*9)</f>
        <v>2145</v>
      </c>
      <c r="P60" s="3"/>
    </row>
    <row r="61" spans="1:16" x14ac:dyDescent="0.25">
      <c r="A61" s="1">
        <v>43151</v>
      </c>
      <c r="B61" s="1" t="str">
        <f>INDEX(TBLDates[Week Number],MATCH(TBLData[[#This Row],[Date]],TBLDates[Monday],1))</f>
        <v>Week 08</v>
      </c>
      <c r="C61" s="1" t="s">
        <v>97</v>
      </c>
      <c r="D61" s="17">
        <v>172.4</v>
      </c>
      <c r="E61" s="4">
        <v>0.23300000000000001</v>
      </c>
      <c r="J61" s="16">
        <v>0.54</v>
      </c>
      <c r="K61" s="16">
        <v>0.72899999999999998</v>
      </c>
      <c r="L61" s="16">
        <v>3.7999999999999999E-2</v>
      </c>
      <c r="M61" s="8">
        <v>1762</v>
      </c>
      <c r="N61" t="str">
        <f>IF(TBLData[[#This Row],[Carbs]]*4+TBLData[[#This Row],[Protein]]*4+TBLData[[#This Row],[Fat]]*9=0,"",TBLData[[#This Row],[Carbs]]*4+TBLData[[#This Row],[Protein]]*4+TBLData[[#This Row],[Fat]]*9)</f>
        <v/>
      </c>
      <c r="P61" s="3"/>
    </row>
    <row r="62" spans="1:16" x14ac:dyDescent="0.25">
      <c r="A62" s="1">
        <v>43152</v>
      </c>
      <c r="B62" s="1" t="str">
        <f>INDEX(TBLDates[Week Number],MATCH(TBLData[[#This Row],[Date]],TBLDates[Monday],1))</f>
        <v>Week 08</v>
      </c>
      <c r="C62" s="1" t="s">
        <v>97</v>
      </c>
      <c r="D62" s="17">
        <v>173.9</v>
      </c>
      <c r="E62" s="4">
        <v>0.254</v>
      </c>
      <c r="F62">
        <v>357.6</v>
      </c>
      <c r="G62">
        <v>36.6</v>
      </c>
      <c r="H62">
        <v>180.3</v>
      </c>
      <c r="I62">
        <v>24</v>
      </c>
      <c r="J62" s="16">
        <v>0.54200000000000004</v>
      </c>
      <c r="K62" s="16">
        <v>0.109</v>
      </c>
      <c r="L62" s="16">
        <v>3.7999999999999999E-2</v>
      </c>
      <c r="M62" s="8">
        <v>2868</v>
      </c>
      <c r="N62">
        <f>IF(TBLData[[#This Row],[Carbs]]*4+TBLData[[#This Row],[Protein]]*4+TBLData[[#This Row],[Fat]]*9=0,"",TBLData[[#This Row],[Carbs]]*4+TBLData[[#This Row],[Protein]]*4+TBLData[[#This Row],[Fat]]*9)</f>
        <v>2481.0000000000005</v>
      </c>
    </row>
    <row r="63" spans="1:16" x14ac:dyDescent="0.25">
      <c r="A63" s="1">
        <v>43153</v>
      </c>
      <c r="B63" s="1" t="str">
        <f>INDEX(TBLDates[Week Number],MATCH(TBLData[[#This Row],[Date]],TBLDates[Monday],1))</f>
        <v>Week 08</v>
      </c>
      <c r="C63" s="1" t="s">
        <v>97</v>
      </c>
      <c r="D63" s="17">
        <v>176.7</v>
      </c>
      <c r="E63" s="4">
        <v>0.26600000000000001</v>
      </c>
      <c r="J63" s="16">
        <v>0.53600000000000003</v>
      </c>
      <c r="K63" s="16">
        <v>0.69699999999999995</v>
      </c>
      <c r="L63" s="16">
        <v>3.6999999999999998E-2</v>
      </c>
      <c r="M63" s="8"/>
      <c r="N63" t="str">
        <f>IF(TBLData[[#This Row],[Carbs]]*4+TBLData[[#This Row],[Protein]]*4+TBLData[[#This Row],[Fat]]*9=0,"",TBLData[[#This Row],[Carbs]]*4+TBLData[[#This Row],[Protein]]*4+TBLData[[#This Row],[Fat]]*9)</f>
        <v/>
      </c>
    </row>
    <row r="64" spans="1:16" x14ac:dyDescent="0.25">
      <c r="A64" s="1">
        <v>43154</v>
      </c>
      <c r="B64" s="1" t="str">
        <f>INDEX(TBLDates[Week Number],MATCH(TBLData[[#This Row],[Date]],TBLDates[Monday],1))</f>
        <v>Week 08</v>
      </c>
      <c r="C64" s="1" t="s">
        <v>97</v>
      </c>
      <c r="D64" s="17">
        <v>172.2</v>
      </c>
      <c r="E64" s="4">
        <v>0.26100000000000001</v>
      </c>
      <c r="F64">
        <v>329.4</v>
      </c>
      <c r="G64">
        <v>96.5</v>
      </c>
      <c r="H64">
        <v>145</v>
      </c>
      <c r="I64">
        <v>23.5</v>
      </c>
      <c r="J64" s="16">
        <v>0.53800000000000003</v>
      </c>
      <c r="K64" s="16">
        <v>0.70099999999999996</v>
      </c>
      <c r="L64" s="16">
        <v>3.6999999999999998E-2</v>
      </c>
      <c r="M64" s="8">
        <v>2811</v>
      </c>
      <c r="N64">
        <f>IF(TBLData[[#This Row],[Carbs]]*4+TBLData[[#This Row],[Protein]]*4+TBLData[[#This Row],[Fat]]*9=0,"",TBLData[[#This Row],[Carbs]]*4+TBLData[[#This Row],[Protein]]*4+TBLData[[#This Row],[Fat]]*9)</f>
        <v>2766.1</v>
      </c>
    </row>
    <row r="65" spans="1:14" x14ac:dyDescent="0.25">
      <c r="A65" s="1">
        <v>43155</v>
      </c>
      <c r="B65" s="1" t="str">
        <f>INDEX(TBLDates[Week Number],MATCH(TBLData[[#This Row],[Date]],TBLDates[Monday],1))</f>
        <v>Week 08</v>
      </c>
      <c r="C65" s="1" t="s">
        <v>97</v>
      </c>
      <c r="D65" s="17"/>
      <c r="E65" s="4"/>
      <c r="J65" s="16"/>
      <c r="K65" s="16"/>
      <c r="L65" s="16"/>
      <c r="M65" s="8"/>
      <c r="N65" t="str">
        <f>IF(TBLData[[#This Row],[Carbs]]*4+TBLData[[#This Row],[Protein]]*4+TBLData[[#This Row],[Fat]]*9=0,"",TBLData[[#This Row],[Carbs]]*4+TBLData[[#This Row],[Protein]]*4+TBLData[[#This Row],[Fat]]*9)</f>
        <v/>
      </c>
    </row>
    <row r="66" spans="1:14" x14ac:dyDescent="0.25">
      <c r="A66" s="1">
        <v>43156</v>
      </c>
      <c r="B66" s="1" t="str">
        <f>INDEX(TBLDates[Week Number],MATCH(TBLData[[#This Row],[Date]],TBLDates[Monday],1))</f>
        <v>Week 08</v>
      </c>
      <c r="C66" s="1" t="s">
        <v>97</v>
      </c>
      <c r="D66" s="17">
        <v>172.2</v>
      </c>
      <c r="E66" s="4">
        <v>0.26800000000000002</v>
      </c>
      <c r="F66">
        <v>118.5</v>
      </c>
      <c r="G66">
        <v>85.9</v>
      </c>
      <c r="H66">
        <v>143.30000000000001</v>
      </c>
      <c r="I66">
        <v>12</v>
      </c>
      <c r="J66" s="16">
        <v>0.53500000000000003</v>
      </c>
      <c r="K66" s="16">
        <v>0.69499999999999995</v>
      </c>
      <c r="L66" s="16">
        <v>3.6999999999999998E-2</v>
      </c>
      <c r="M66" s="8">
        <v>1841</v>
      </c>
      <c r="N66">
        <f>IF(TBLData[[#This Row],[Carbs]]*4+TBLData[[#This Row],[Protein]]*4+TBLData[[#This Row],[Fat]]*9=0,"",TBLData[[#This Row],[Carbs]]*4+TBLData[[#This Row],[Protein]]*4+TBLData[[#This Row],[Fat]]*9)</f>
        <v>1820.3000000000002</v>
      </c>
    </row>
    <row r="67" spans="1:14" x14ac:dyDescent="0.25">
      <c r="A67" s="1">
        <v>43157</v>
      </c>
      <c r="B67" s="1" t="str">
        <f>INDEX(TBLDates[Week Number],MATCH(TBLData[[#This Row],[Date]],TBLDates[Monday],1))</f>
        <v>Week 09</v>
      </c>
      <c r="C67" s="1" t="s">
        <v>97</v>
      </c>
      <c r="D67" s="18">
        <v>173.7</v>
      </c>
      <c r="E67" s="5">
        <v>0.27600000000000002</v>
      </c>
      <c r="F67">
        <v>188.5</v>
      </c>
      <c r="G67">
        <v>86.4</v>
      </c>
      <c r="H67">
        <v>163.30000000000001</v>
      </c>
      <c r="I67">
        <v>5</v>
      </c>
      <c r="J67" s="16">
        <v>0.53200000000000003</v>
      </c>
      <c r="K67" s="16">
        <v>0.68700000000000006</v>
      </c>
      <c r="L67" s="16">
        <v>3.6999999999999998E-2</v>
      </c>
      <c r="M67" s="9">
        <v>2234</v>
      </c>
      <c r="N67">
        <f>IF(TBLData[[#This Row],[Carbs]]*4+TBLData[[#This Row],[Protein]]*4+TBLData[[#This Row],[Fat]]*9=0,"",TBLData[[#This Row],[Carbs]]*4+TBLData[[#This Row],[Protein]]*4+TBLData[[#This Row],[Fat]]*9)</f>
        <v>2184.8000000000002</v>
      </c>
    </row>
    <row r="68" spans="1:14" x14ac:dyDescent="0.25">
      <c r="A68" s="1">
        <v>43158</v>
      </c>
      <c r="B68" s="1" t="str">
        <f>INDEX(TBLDates[Week Number],MATCH(TBLData[[#This Row],[Date]],TBLDates[Monday],1))</f>
        <v>Week 09</v>
      </c>
      <c r="C68" s="1" t="s">
        <v>97</v>
      </c>
      <c r="D68" s="18">
        <v>168.9</v>
      </c>
      <c r="E68" s="5">
        <v>0.26500000000000001</v>
      </c>
      <c r="F68">
        <v>195</v>
      </c>
      <c r="G68">
        <v>121.8</v>
      </c>
      <c r="H68">
        <v>153.6</v>
      </c>
      <c r="I68">
        <v>17</v>
      </c>
      <c r="J68" s="16">
        <v>0.53700000000000003</v>
      </c>
      <c r="K68" s="16">
        <v>0.69699999999999995</v>
      </c>
      <c r="L68" s="16">
        <v>3.6999999999999998E-2</v>
      </c>
      <c r="M68" s="9">
        <v>2543</v>
      </c>
      <c r="N68">
        <f>IF(TBLData[[#This Row],[Carbs]]*4+TBLData[[#This Row],[Protein]]*4+TBLData[[#This Row],[Fat]]*9=0,"",TBLData[[#This Row],[Carbs]]*4+TBLData[[#This Row],[Protein]]*4+TBLData[[#This Row],[Fat]]*9)</f>
        <v>2490.6000000000004</v>
      </c>
    </row>
    <row r="69" spans="1:14" x14ac:dyDescent="0.25">
      <c r="A69" s="1">
        <v>43159</v>
      </c>
      <c r="B69" s="1" t="str">
        <f>INDEX(TBLDates[Week Number],MATCH(TBLData[[#This Row],[Date]],TBLDates[Monday],1))</f>
        <v>Week 09</v>
      </c>
      <c r="C69" s="1" t="s">
        <v>97</v>
      </c>
      <c r="D69" s="18">
        <v>168.2</v>
      </c>
      <c r="E69" s="5">
        <v>0.26800000000000002</v>
      </c>
      <c r="F69">
        <v>222</v>
      </c>
      <c r="G69">
        <v>89</v>
      </c>
      <c r="H69">
        <v>146.5</v>
      </c>
      <c r="I69">
        <v>8.5</v>
      </c>
      <c r="J69" s="16">
        <v>0.53500000000000003</v>
      </c>
      <c r="K69" s="16">
        <v>0.69399999999999995</v>
      </c>
      <c r="L69" s="16">
        <v>3.6999999999999998E-2</v>
      </c>
      <c r="M69" s="9">
        <v>2323</v>
      </c>
      <c r="N69">
        <f>IF(TBLData[[#This Row],[Carbs]]*4+TBLData[[#This Row],[Protein]]*4+TBLData[[#This Row],[Fat]]*9=0,"",TBLData[[#This Row],[Carbs]]*4+TBLData[[#This Row],[Protein]]*4+TBLData[[#This Row],[Fat]]*9)</f>
        <v>2275</v>
      </c>
    </row>
    <row r="70" spans="1:14" x14ac:dyDescent="0.25">
      <c r="A70" s="1">
        <v>43160</v>
      </c>
      <c r="B70" s="1" t="str">
        <f>INDEX(TBLDates[Week Number],MATCH(TBLData[[#This Row],[Date]],TBLDates[Monday],1))</f>
        <v>Week 09</v>
      </c>
      <c r="C70" s="1" t="s">
        <v>97</v>
      </c>
      <c r="D70" s="18"/>
      <c r="E70" s="5"/>
      <c r="F70">
        <v>350.5</v>
      </c>
      <c r="G70">
        <v>131.4</v>
      </c>
      <c r="H70">
        <v>143.30000000000001</v>
      </c>
      <c r="I70">
        <v>6</v>
      </c>
      <c r="J70" s="16"/>
      <c r="K70" s="16"/>
      <c r="L70" s="16"/>
      <c r="M70" s="9">
        <v>2621</v>
      </c>
      <c r="N70">
        <f>IF(TBLData[[#This Row],[Carbs]]*4+TBLData[[#This Row],[Protein]]*4+TBLData[[#This Row],[Fat]]*9=0,"",TBLData[[#This Row],[Carbs]]*4+TBLData[[#This Row],[Protein]]*4+TBLData[[#This Row],[Fat]]*9)</f>
        <v>3157.8</v>
      </c>
    </row>
    <row r="71" spans="1:14" x14ac:dyDescent="0.25">
      <c r="A71" s="1">
        <v>43161</v>
      </c>
      <c r="B71" s="1" t="str">
        <f>INDEX(TBLDates[Week Number],MATCH(TBLData[[#This Row],[Date]],TBLDates[Monday],1))</f>
        <v>Week 09</v>
      </c>
      <c r="C71" s="1" t="s">
        <v>97</v>
      </c>
      <c r="D71" s="18">
        <v>172.7</v>
      </c>
      <c r="E71" s="5"/>
      <c r="F71">
        <v>159</v>
      </c>
      <c r="G71">
        <v>63</v>
      </c>
      <c r="H71">
        <v>12.5</v>
      </c>
      <c r="I71">
        <v>5</v>
      </c>
      <c r="J71" s="16"/>
      <c r="K71" s="16"/>
      <c r="L71" s="16"/>
      <c r="M71" s="9">
        <v>1709</v>
      </c>
      <c r="N71">
        <f>IF(TBLData[[#This Row],[Carbs]]*4+TBLData[[#This Row],[Protein]]*4+TBLData[[#This Row],[Fat]]*9=0,"",TBLData[[#This Row],[Carbs]]*4+TBLData[[#This Row],[Protein]]*4+TBLData[[#This Row],[Fat]]*9)</f>
        <v>1253</v>
      </c>
    </row>
    <row r="72" spans="1:14" x14ac:dyDescent="0.25">
      <c r="A72" s="1">
        <v>43162</v>
      </c>
      <c r="B72" s="1" t="str">
        <f>INDEX(TBLDates[Week Number],MATCH(TBLData[[#This Row],[Date]],TBLDates[Monday],1))</f>
        <v>Week 09</v>
      </c>
      <c r="C72" s="1" t="s">
        <v>97</v>
      </c>
      <c r="D72" s="18">
        <v>168</v>
      </c>
      <c r="E72" s="5">
        <v>0.221</v>
      </c>
      <c r="F72">
        <v>233.5</v>
      </c>
      <c r="G72">
        <v>117.4</v>
      </c>
      <c r="H72">
        <v>159.30000000000001</v>
      </c>
      <c r="I72">
        <v>13</v>
      </c>
      <c r="J72" s="16">
        <v>0.56100000000000005</v>
      </c>
      <c r="K72" s="16">
        <v>0.74</v>
      </c>
      <c r="L72" s="16">
        <v>3.9E-2</v>
      </c>
      <c r="M72" s="9">
        <v>2660</v>
      </c>
      <c r="N72">
        <f>IF(TBLData[[#This Row],[Carbs]]*4+TBLData[[#This Row],[Protein]]*4+TBLData[[#This Row],[Fat]]*9=0,"",TBLData[[#This Row],[Carbs]]*4+TBLData[[#This Row],[Protein]]*4+TBLData[[#This Row],[Fat]]*9)</f>
        <v>2627.8</v>
      </c>
    </row>
    <row r="73" spans="1:14" x14ac:dyDescent="0.25">
      <c r="A73" s="1">
        <v>43163</v>
      </c>
      <c r="B73" s="1" t="str">
        <f>INDEX(TBLDates[Week Number],MATCH(TBLData[[#This Row],[Date]],TBLDates[Monday],1))</f>
        <v>Week 09</v>
      </c>
      <c r="C73" s="1" t="s">
        <v>97</v>
      </c>
      <c r="D73" s="18">
        <v>171.1</v>
      </c>
      <c r="E73" s="5">
        <v>0.246</v>
      </c>
      <c r="F73">
        <v>208.5</v>
      </c>
      <c r="G73">
        <v>83.4</v>
      </c>
      <c r="H73">
        <v>141.30000000000001</v>
      </c>
      <c r="I73">
        <v>22</v>
      </c>
      <c r="J73" s="16">
        <v>0.54700000000000004</v>
      </c>
      <c r="K73" s="16">
        <v>0.71899999999999997</v>
      </c>
      <c r="L73" s="16">
        <v>3.7999999999999999E-2</v>
      </c>
      <c r="M73" s="9">
        <v>2161</v>
      </c>
      <c r="N73">
        <f>IF(TBLData[[#This Row],[Carbs]]*4+TBLData[[#This Row],[Protein]]*4+TBLData[[#This Row],[Fat]]*9=0,"",TBLData[[#This Row],[Carbs]]*4+TBLData[[#This Row],[Protein]]*4+TBLData[[#This Row],[Fat]]*9)</f>
        <v>2149.8000000000002</v>
      </c>
    </row>
    <row r="74" spans="1:14" x14ac:dyDescent="0.25">
      <c r="A74" s="1">
        <v>43164</v>
      </c>
      <c r="B74" s="1" t="str">
        <f>INDEX(TBLDates[Week Number],MATCH(TBLData[[#This Row],[Date]],TBLDates[Monday],1))</f>
        <v>Week 10</v>
      </c>
      <c r="C74" s="1" t="s">
        <v>97</v>
      </c>
      <c r="D74" s="17">
        <v>169.4</v>
      </c>
      <c r="E74" s="4">
        <v>0.248</v>
      </c>
      <c r="F74">
        <v>207</v>
      </c>
      <c r="G74">
        <v>109</v>
      </c>
      <c r="H74">
        <v>80</v>
      </c>
      <c r="I74">
        <v>16</v>
      </c>
      <c r="J74" s="16">
        <v>0.54500000000000004</v>
      </c>
      <c r="K74" s="16">
        <v>0.71399999999999997</v>
      </c>
      <c r="L74" s="16">
        <v>3.7999999999999999E-2</v>
      </c>
      <c r="M74" s="8">
        <v>2110</v>
      </c>
      <c r="N74">
        <f>IF(TBLData[[#This Row],[Carbs]]*4+TBLData[[#This Row],[Protein]]*4+TBLData[[#This Row],[Fat]]*9=0,"",TBLData[[#This Row],[Carbs]]*4+TBLData[[#This Row],[Protein]]*4+TBLData[[#This Row],[Fat]]*9)</f>
        <v>2129</v>
      </c>
    </row>
    <row r="75" spans="1:14" x14ac:dyDescent="0.25">
      <c r="A75" s="1">
        <v>43165</v>
      </c>
      <c r="B75" s="1" t="str">
        <f>INDEX(TBLDates[Week Number],MATCH(TBLData[[#This Row],[Date]],TBLDates[Monday],1))</f>
        <v>Week 10</v>
      </c>
      <c r="C75" s="1" t="s">
        <v>97</v>
      </c>
      <c r="D75" s="17">
        <v>169.8</v>
      </c>
      <c r="E75" s="4">
        <v>0.23599999999999999</v>
      </c>
      <c r="F75">
        <v>146</v>
      </c>
      <c r="G75">
        <v>103</v>
      </c>
      <c r="H75">
        <v>154</v>
      </c>
      <c r="I75">
        <v>15</v>
      </c>
      <c r="J75" s="16">
        <v>0.55200000000000005</v>
      </c>
      <c r="K75" s="16">
        <v>0.72599999999999998</v>
      </c>
      <c r="L75" s="16">
        <v>3.7999999999999999E-2</v>
      </c>
      <c r="M75" s="8">
        <v>2216</v>
      </c>
      <c r="N75">
        <f>IF(TBLData[[#This Row],[Carbs]]*4+TBLData[[#This Row],[Protein]]*4+TBLData[[#This Row],[Fat]]*9=0,"",TBLData[[#This Row],[Carbs]]*4+TBLData[[#This Row],[Protein]]*4+TBLData[[#This Row],[Fat]]*9)</f>
        <v>2127</v>
      </c>
    </row>
    <row r="76" spans="1:14" x14ac:dyDescent="0.25">
      <c r="A76" s="1">
        <v>43166</v>
      </c>
      <c r="B76" s="1" t="str">
        <f>INDEX(TBLDates[Week Number],MATCH(TBLData[[#This Row],[Date]],TBLDates[Monday],1))</f>
        <v>Week 10</v>
      </c>
      <c r="C76" s="1" t="s">
        <v>97</v>
      </c>
      <c r="D76" s="17">
        <v>169.5</v>
      </c>
      <c r="E76" s="4">
        <v>0.23100000000000001</v>
      </c>
      <c r="F76">
        <v>259</v>
      </c>
      <c r="G76">
        <v>63</v>
      </c>
      <c r="H76">
        <v>178</v>
      </c>
      <c r="I76">
        <v>34</v>
      </c>
      <c r="J76" s="16">
        <v>0.55500000000000005</v>
      </c>
      <c r="K76" s="16">
        <v>0.73</v>
      </c>
      <c r="L76" s="16">
        <v>3.7999999999999999E-2</v>
      </c>
      <c r="M76" s="8">
        <v>2281</v>
      </c>
      <c r="N76">
        <f>IF(TBLData[[#This Row],[Carbs]]*4+TBLData[[#This Row],[Protein]]*4+TBLData[[#This Row],[Fat]]*9=0,"",TBLData[[#This Row],[Carbs]]*4+TBLData[[#This Row],[Protein]]*4+TBLData[[#This Row],[Fat]]*9)</f>
        <v>2315</v>
      </c>
    </row>
    <row r="77" spans="1:14" x14ac:dyDescent="0.25">
      <c r="A77" s="1">
        <v>43167</v>
      </c>
      <c r="B77" s="1" t="str">
        <f>INDEX(TBLDates[Week Number],MATCH(TBLData[[#This Row],[Date]],TBLDates[Monday],1))</f>
        <v>Week 10</v>
      </c>
      <c r="C77" s="1" t="s">
        <v>97</v>
      </c>
      <c r="D77" s="17">
        <v>168.1</v>
      </c>
      <c r="E77" s="4">
        <v>0.23100000000000001</v>
      </c>
      <c r="F77">
        <v>313</v>
      </c>
      <c r="G77">
        <v>56</v>
      </c>
      <c r="H77">
        <v>156</v>
      </c>
      <c r="I77">
        <v>29</v>
      </c>
      <c r="J77" s="16">
        <v>0.55500000000000005</v>
      </c>
      <c r="K77" s="16">
        <v>0.73</v>
      </c>
      <c r="L77" s="16">
        <v>3.7999999999999999E-2</v>
      </c>
      <c r="M77" s="8">
        <v>2709</v>
      </c>
      <c r="N77">
        <f>IF(TBLData[[#This Row],[Carbs]]*4+TBLData[[#This Row],[Protein]]*4+TBLData[[#This Row],[Fat]]*9=0,"",TBLData[[#This Row],[Carbs]]*4+TBLData[[#This Row],[Protein]]*4+TBLData[[#This Row],[Fat]]*9)</f>
        <v>2380</v>
      </c>
    </row>
    <row r="78" spans="1:14" x14ac:dyDescent="0.25">
      <c r="A78" s="1">
        <v>43168</v>
      </c>
      <c r="B78" s="1" t="str">
        <f>INDEX(TBLDates[Week Number],MATCH(TBLData[[#This Row],[Date]],TBLDates[Monday],1))</f>
        <v>Week 10</v>
      </c>
      <c r="C78" s="1" t="s">
        <v>97</v>
      </c>
      <c r="D78" s="17">
        <v>168.6</v>
      </c>
      <c r="E78" s="4">
        <v>0.24399999999999999</v>
      </c>
      <c r="F78">
        <v>240</v>
      </c>
      <c r="G78">
        <v>55</v>
      </c>
      <c r="H78">
        <v>144</v>
      </c>
      <c r="I78">
        <v>22</v>
      </c>
      <c r="J78" s="16">
        <v>0.54800000000000004</v>
      </c>
      <c r="K78" s="16">
        <v>0.71799999999999997</v>
      </c>
      <c r="L78" s="16">
        <v>3.7999999999999999E-2</v>
      </c>
      <c r="M78" s="8">
        <v>2635</v>
      </c>
      <c r="N78">
        <f>IF(TBLData[[#This Row],[Carbs]]*4+TBLData[[#This Row],[Protein]]*4+TBLData[[#This Row],[Fat]]*9=0,"",TBLData[[#This Row],[Carbs]]*4+TBLData[[#This Row],[Protein]]*4+TBLData[[#This Row],[Fat]]*9)</f>
        <v>2031</v>
      </c>
    </row>
    <row r="79" spans="1:14" x14ac:dyDescent="0.25">
      <c r="A79" s="1">
        <v>43169</v>
      </c>
      <c r="B79" s="1" t="str">
        <f>INDEX(TBLDates[Week Number],MATCH(TBLData[[#This Row],[Date]],TBLDates[Monday],1))</f>
        <v>Week 10</v>
      </c>
      <c r="C79" s="1" t="s">
        <v>97</v>
      </c>
      <c r="D79" s="17">
        <v>169.2</v>
      </c>
      <c r="E79" s="4">
        <v>0.20499999999999999</v>
      </c>
      <c r="F79">
        <v>262</v>
      </c>
      <c r="G79">
        <v>52</v>
      </c>
      <c r="H79">
        <v>203</v>
      </c>
      <c r="I79">
        <v>21</v>
      </c>
      <c r="J79" s="16">
        <v>0.57299999999999995</v>
      </c>
      <c r="K79" s="16">
        <v>0.75600000000000001</v>
      </c>
      <c r="L79" s="16">
        <v>3.9E-2</v>
      </c>
      <c r="M79" s="8">
        <v>3364</v>
      </c>
      <c r="N79">
        <f>IF(TBLData[[#This Row],[Carbs]]*4+TBLData[[#This Row],[Protein]]*4+TBLData[[#This Row],[Fat]]*9=0,"",TBLData[[#This Row],[Carbs]]*4+TBLData[[#This Row],[Protein]]*4+TBLData[[#This Row],[Fat]]*9)</f>
        <v>2328</v>
      </c>
    </row>
    <row r="80" spans="1:14" x14ac:dyDescent="0.25">
      <c r="A80" s="1">
        <v>43170</v>
      </c>
      <c r="B80" s="1" t="str">
        <f>INDEX(TBLDates[Week Number],MATCH(TBLData[[#This Row],[Date]],TBLDates[Monday],1))</f>
        <v>Week 10</v>
      </c>
      <c r="C80" s="1" t="s">
        <v>97</v>
      </c>
      <c r="D80" s="17"/>
      <c r="E80" s="4"/>
      <c r="F80">
        <v>132</v>
      </c>
      <c r="G80">
        <v>53</v>
      </c>
      <c r="H80">
        <v>136</v>
      </c>
      <c r="I80">
        <v>9</v>
      </c>
      <c r="J80" s="16"/>
      <c r="K80" s="16"/>
      <c r="L80" s="16"/>
      <c r="M80">
        <v>2499</v>
      </c>
      <c r="N80">
        <f>IF(TBLData[[#This Row],[Carbs]]*4+TBLData[[#This Row],[Protein]]*4+TBLData[[#This Row],[Fat]]*9=0,"",TBLData[[#This Row],[Carbs]]*4+TBLData[[#This Row],[Protein]]*4+TBLData[[#This Row],[Fat]]*9)</f>
        <v>1549</v>
      </c>
    </row>
    <row r="81" spans="1:14" x14ac:dyDescent="0.25">
      <c r="A81" s="1">
        <v>43171</v>
      </c>
      <c r="B81" s="1" t="str">
        <f>INDEX(TBLDates[Week Number],MATCH(TBLData[[#This Row],[Date]],TBLDates[Monday],1))</f>
        <v>Week 11</v>
      </c>
      <c r="C81" s="1" t="s">
        <v>97</v>
      </c>
      <c r="D81" s="19">
        <v>167.5</v>
      </c>
      <c r="E81" s="3">
        <v>0.23100000000000001</v>
      </c>
      <c r="F81">
        <v>209</v>
      </c>
      <c r="G81">
        <v>58</v>
      </c>
      <c r="H81">
        <v>163</v>
      </c>
      <c r="I81">
        <v>13</v>
      </c>
      <c r="J81" s="16">
        <v>0.55500000000000005</v>
      </c>
      <c r="K81" s="16">
        <v>0.73099999999999998</v>
      </c>
      <c r="L81" s="16">
        <v>3.7999999999999999E-2</v>
      </c>
      <c r="M81">
        <v>2361</v>
      </c>
      <c r="N81">
        <f>IF(TBLData[[#This Row],[Carbs]]*4+TBLData[[#This Row],[Protein]]*4+TBLData[[#This Row],[Fat]]*9=0,"",TBLData[[#This Row],[Carbs]]*4+TBLData[[#This Row],[Protein]]*4+TBLData[[#This Row],[Fat]]*9)</f>
        <v>2010</v>
      </c>
    </row>
    <row r="82" spans="1:14" x14ac:dyDescent="0.25">
      <c r="A82" s="1">
        <v>43172</v>
      </c>
      <c r="B82" s="1" t="str">
        <f>INDEX(TBLDates[Week Number],MATCH(TBLData[[#This Row],[Date]],TBLDates[Monday],1))</f>
        <v>Week 11</v>
      </c>
      <c r="C82" s="1" t="s">
        <v>97</v>
      </c>
      <c r="D82" s="19">
        <v>168</v>
      </c>
      <c r="E82" s="3">
        <v>0.23</v>
      </c>
      <c r="F82">
        <v>240</v>
      </c>
      <c r="G82">
        <v>80</v>
      </c>
      <c r="H82">
        <v>144</v>
      </c>
      <c r="I82">
        <v>14</v>
      </c>
      <c r="J82" s="16">
        <v>0.55600000000000005</v>
      </c>
      <c r="K82" s="16">
        <v>0.73099999999999998</v>
      </c>
      <c r="L82" s="16">
        <v>3.7999999999999999E-2</v>
      </c>
      <c r="M82">
        <v>2819</v>
      </c>
      <c r="N82">
        <f>IF(TBLData[[#This Row],[Carbs]]*4+TBLData[[#This Row],[Protein]]*4+TBLData[[#This Row],[Fat]]*9=0,"",TBLData[[#This Row],[Carbs]]*4+TBLData[[#This Row],[Protein]]*4+TBLData[[#This Row],[Fat]]*9)</f>
        <v>2256</v>
      </c>
    </row>
    <row r="83" spans="1:14" x14ac:dyDescent="0.25">
      <c r="A83" s="1">
        <v>43173</v>
      </c>
      <c r="B83" s="1" t="str">
        <f>INDEX(TBLDates[Week Number],MATCH(TBLData[[#This Row],[Date]],TBLDates[Monday],1))</f>
        <v>Week 11</v>
      </c>
      <c r="C83" s="1" t="s">
        <v>97</v>
      </c>
      <c r="D83" s="19">
        <v>168.6</v>
      </c>
      <c r="E83" s="3">
        <v>0.24</v>
      </c>
      <c r="F83">
        <v>212</v>
      </c>
      <c r="G83">
        <v>46</v>
      </c>
      <c r="H83">
        <v>105</v>
      </c>
      <c r="I83">
        <v>12</v>
      </c>
      <c r="J83" s="16">
        <v>0.55000000000000004</v>
      </c>
      <c r="K83" s="16">
        <v>0.72199999999999998</v>
      </c>
      <c r="L83" s="16">
        <v>3.7999999999999999E-2</v>
      </c>
      <c r="M83">
        <v>3007</v>
      </c>
      <c r="N83">
        <f>IF(TBLData[[#This Row],[Carbs]]*4+TBLData[[#This Row],[Protein]]*4+TBLData[[#This Row],[Fat]]*9=0,"",TBLData[[#This Row],[Carbs]]*4+TBLData[[#This Row],[Protein]]*4+TBLData[[#This Row],[Fat]]*9)</f>
        <v>1682</v>
      </c>
    </row>
    <row r="84" spans="1:14" x14ac:dyDescent="0.25">
      <c r="A84" s="1">
        <v>43174</v>
      </c>
      <c r="B84" s="1" t="str">
        <f>INDEX(TBLDates[Week Number],MATCH(TBLData[[#This Row],[Date]],TBLDates[Monday],1))</f>
        <v>Week 11</v>
      </c>
      <c r="C84" s="1" t="s">
        <v>97</v>
      </c>
      <c r="D84" s="19">
        <v>167.9</v>
      </c>
      <c r="E84" s="3">
        <v>0.22</v>
      </c>
      <c r="J84" s="16">
        <v>0.56200000000000006</v>
      </c>
      <c r="K84" s="16">
        <v>0.74099999999999999</v>
      </c>
      <c r="L84" s="16">
        <v>3.9E-2</v>
      </c>
      <c r="N84" t="str">
        <f>IF(TBLData[[#This Row],[Carbs]]*4+TBLData[[#This Row],[Protein]]*4+TBLData[[#This Row],[Fat]]*9=0,"",TBLData[[#This Row],[Carbs]]*4+TBLData[[#This Row],[Protein]]*4+TBLData[[#This Row],[Fat]]*9)</f>
        <v/>
      </c>
    </row>
    <row r="85" spans="1:14" x14ac:dyDescent="0.25">
      <c r="A85" s="1">
        <v>43175</v>
      </c>
      <c r="B85" s="1" t="str">
        <f>INDEX(TBLDates[Week Number],MATCH(TBLData[[#This Row],[Date]],TBLDates[Monday],1))</f>
        <v>Week 11</v>
      </c>
      <c r="C85" s="1" t="s">
        <v>97</v>
      </c>
      <c r="D85" s="19"/>
      <c r="E85" s="3"/>
      <c r="J85" s="16"/>
      <c r="K85" s="16"/>
      <c r="L85" s="16"/>
      <c r="N85" t="str">
        <f>IF(TBLData[[#This Row],[Carbs]]*4+TBLData[[#This Row],[Protein]]*4+TBLData[[#This Row],[Fat]]*9=0,"",TBLData[[#This Row],[Carbs]]*4+TBLData[[#This Row],[Protein]]*4+TBLData[[#This Row],[Fat]]*9)</f>
        <v/>
      </c>
    </row>
    <row r="86" spans="1:14" x14ac:dyDescent="0.25">
      <c r="A86" s="1">
        <v>43176</v>
      </c>
      <c r="B86" s="1" t="str">
        <f>INDEX(TBLDates[Week Number],MATCH(TBLData[[#This Row],[Date]],TBLDates[Monday],1))</f>
        <v>Week 11</v>
      </c>
      <c r="C86" s="1" t="s">
        <v>97</v>
      </c>
      <c r="D86" s="19"/>
      <c r="E86" s="3"/>
      <c r="J86" s="16"/>
      <c r="K86" s="16"/>
      <c r="L86" s="16"/>
      <c r="N86" t="str">
        <f>IF(TBLData[[#This Row],[Carbs]]*4+TBLData[[#This Row],[Protein]]*4+TBLData[[#This Row],[Fat]]*9=0,"",TBLData[[#This Row],[Carbs]]*4+TBLData[[#This Row],[Protein]]*4+TBLData[[#This Row],[Fat]]*9)</f>
        <v/>
      </c>
    </row>
    <row r="87" spans="1:14" x14ac:dyDescent="0.25">
      <c r="A87" s="1">
        <v>43177</v>
      </c>
      <c r="B87" s="1" t="str">
        <f>INDEX(TBLDates[Week Number],MATCH(TBLData[[#This Row],[Date]],TBLDates[Monday],1))</f>
        <v>Week 11</v>
      </c>
      <c r="C87" s="1" t="s">
        <v>97</v>
      </c>
      <c r="D87" s="19"/>
      <c r="E87" s="3"/>
      <c r="J87" s="16"/>
      <c r="K87" s="16"/>
      <c r="L87" s="16"/>
      <c r="N87" t="str">
        <f>IF(TBLData[[#This Row],[Carbs]]*4+TBLData[[#This Row],[Protein]]*4+TBLData[[#This Row],[Fat]]*9=0,"",TBLData[[#This Row],[Carbs]]*4+TBLData[[#This Row],[Protein]]*4+TBLData[[#This Row],[Fat]]*9)</f>
        <v/>
      </c>
    </row>
    <row r="88" spans="1:14" x14ac:dyDescent="0.25">
      <c r="A88" s="1">
        <v>43178</v>
      </c>
      <c r="B88" s="1" t="str">
        <f>INDEX(TBLDates[Week Number],MATCH(TBLData[[#This Row],[Date]],TBLDates[Monday],1))</f>
        <v>Week 12</v>
      </c>
      <c r="C88" s="1" t="s">
        <v>97</v>
      </c>
      <c r="D88" s="19"/>
      <c r="E88" s="3"/>
      <c r="J88" s="16"/>
      <c r="K88" s="16"/>
      <c r="L88" s="16"/>
      <c r="N88" t="str">
        <f>IF(TBLData[[#This Row],[Carbs]]*4+TBLData[[#This Row],[Protein]]*4+TBLData[[#This Row],[Fat]]*9=0,"",TBLData[[#This Row],[Carbs]]*4+TBLData[[#This Row],[Protein]]*4+TBLData[[#This Row],[Fat]]*9)</f>
        <v/>
      </c>
    </row>
    <row r="89" spans="1:14" x14ac:dyDescent="0.25">
      <c r="A89" s="1">
        <v>43179</v>
      </c>
      <c r="B89" s="1" t="str">
        <f>INDEX(TBLDates[Week Number],MATCH(TBLData[[#This Row],[Date]],TBLDates[Monday],1))</f>
        <v>Week 12</v>
      </c>
      <c r="C89" s="1" t="s">
        <v>97</v>
      </c>
      <c r="D89" s="19"/>
      <c r="E89" s="3"/>
      <c r="J89" s="16"/>
      <c r="K89" s="16"/>
      <c r="L89" s="16"/>
      <c r="N89" t="str">
        <f>IF(TBLData[[#This Row],[Carbs]]*4+TBLData[[#This Row],[Protein]]*4+TBLData[[#This Row],[Fat]]*9=0,"",TBLData[[#This Row],[Carbs]]*4+TBLData[[#This Row],[Protein]]*4+TBLData[[#This Row],[Fat]]*9)</f>
        <v/>
      </c>
    </row>
    <row r="90" spans="1:14" x14ac:dyDescent="0.25">
      <c r="A90" s="1">
        <v>43180</v>
      </c>
      <c r="B90" s="1" t="str">
        <f>INDEX(TBLDates[Week Number],MATCH(TBLData[[#This Row],[Date]],TBLDates[Monday],1))</f>
        <v>Week 12</v>
      </c>
      <c r="C90" s="1" t="s">
        <v>97</v>
      </c>
      <c r="D90" s="19"/>
      <c r="E90" s="3"/>
      <c r="J90" s="16"/>
      <c r="K90" s="16"/>
      <c r="L90" s="16"/>
      <c r="N90" t="str">
        <f>IF(TBLData[[#This Row],[Carbs]]*4+TBLData[[#This Row],[Protein]]*4+TBLData[[#This Row],[Fat]]*9=0,"",TBLData[[#This Row],[Carbs]]*4+TBLData[[#This Row],[Protein]]*4+TBLData[[#This Row],[Fat]]*9)</f>
        <v/>
      </c>
    </row>
    <row r="91" spans="1:14" x14ac:dyDescent="0.25">
      <c r="A91" s="1">
        <v>43181</v>
      </c>
      <c r="B91" s="1" t="str">
        <f>INDEX(TBLDates[Week Number],MATCH(TBLData[[#This Row],[Date]],TBLDates[Monday],1))</f>
        <v>Week 12</v>
      </c>
      <c r="C91" s="1" t="s">
        <v>97</v>
      </c>
      <c r="D91" s="19"/>
      <c r="E91" s="3"/>
      <c r="J91" s="16"/>
      <c r="K91" s="16"/>
      <c r="L91" s="16"/>
      <c r="N91" t="str">
        <f>IF(TBLData[[#This Row],[Carbs]]*4+TBLData[[#This Row],[Protein]]*4+TBLData[[#This Row],[Fat]]*9=0,"",TBLData[[#This Row],[Carbs]]*4+TBLData[[#This Row],[Protein]]*4+TBLData[[#This Row],[Fat]]*9)</f>
        <v/>
      </c>
    </row>
    <row r="92" spans="1:14" x14ac:dyDescent="0.25">
      <c r="A92" s="1">
        <v>43182</v>
      </c>
      <c r="B92" s="1" t="str">
        <f>INDEX(TBLDates[Week Number],MATCH(TBLData[[#This Row],[Date]],TBLDates[Monday],1))</f>
        <v>Week 12</v>
      </c>
      <c r="C92" s="1" t="s">
        <v>97</v>
      </c>
      <c r="D92" s="19"/>
      <c r="E92" s="3"/>
      <c r="J92" s="16"/>
      <c r="K92" s="16"/>
      <c r="L92" s="16"/>
      <c r="N92" t="str">
        <f>IF(TBLData[[#This Row],[Carbs]]*4+TBLData[[#This Row],[Protein]]*4+TBLData[[#This Row],[Fat]]*9=0,"",TBLData[[#This Row],[Carbs]]*4+TBLData[[#This Row],[Protein]]*4+TBLData[[#This Row],[Fat]]*9)</f>
        <v/>
      </c>
    </row>
    <row r="93" spans="1:14" x14ac:dyDescent="0.25">
      <c r="A93" s="1">
        <v>43183</v>
      </c>
      <c r="B93" s="1" t="str">
        <f>INDEX(TBLDates[Week Number],MATCH(TBLData[[#This Row],[Date]],TBLDates[Monday],1))</f>
        <v>Week 12</v>
      </c>
      <c r="C93" s="1" t="s">
        <v>97</v>
      </c>
      <c r="D93" s="19"/>
      <c r="E93" s="3"/>
      <c r="J93" s="16"/>
      <c r="K93" s="16"/>
      <c r="L93" s="16"/>
      <c r="N93" t="str">
        <f>IF(TBLData[[#This Row],[Carbs]]*4+TBLData[[#This Row],[Protein]]*4+TBLData[[#This Row],[Fat]]*9=0,"",TBLData[[#This Row],[Carbs]]*4+TBLData[[#This Row],[Protein]]*4+TBLData[[#This Row],[Fat]]*9)</f>
        <v/>
      </c>
    </row>
    <row r="94" spans="1:14" x14ac:dyDescent="0.25">
      <c r="A94" s="1">
        <v>43184</v>
      </c>
      <c r="B94" s="1" t="str">
        <f>INDEX(TBLDates[Week Number],MATCH(TBLData[[#This Row],[Date]],TBLDates[Monday],1))</f>
        <v>Week 12</v>
      </c>
      <c r="C94" s="1" t="s">
        <v>97</v>
      </c>
      <c r="D94" s="19"/>
      <c r="E94" s="3"/>
      <c r="J94" s="16"/>
      <c r="K94" s="16"/>
      <c r="L94" s="16"/>
      <c r="N94" t="str">
        <f>IF(TBLData[[#This Row],[Carbs]]*4+TBLData[[#This Row],[Protein]]*4+TBLData[[#This Row],[Fat]]*9=0,"",TBLData[[#This Row],[Carbs]]*4+TBLData[[#This Row],[Protein]]*4+TBLData[[#This Row],[Fat]]*9)</f>
        <v/>
      </c>
    </row>
    <row r="95" spans="1:14" x14ac:dyDescent="0.25">
      <c r="A95" s="1">
        <v>43185</v>
      </c>
      <c r="B95" s="1" t="str">
        <f>INDEX(TBLDates[Week Number],MATCH(TBLData[[#This Row],[Date]],TBLDates[Monday],1))</f>
        <v>Week 13</v>
      </c>
      <c r="C95" s="1" t="s">
        <v>97</v>
      </c>
      <c r="D95" s="19"/>
      <c r="E95" s="3"/>
      <c r="J95" s="16"/>
      <c r="K95" s="16"/>
      <c r="L95" s="16"/>
      <c r="N95" t="str">
        <f>IF(TBLData[[#This Row],[Carbs]]*4+TBLData[[#This Row],[Protein]]*4+TBLData[[#This Row],[Fat]]*9=0,"",TBLData[[#This Row],[Carbs]]*4+TBLData[[#This Row],[Protein]]*4+TBLData[[#This Row],[Fat]]*9)</f>
        <v/>
      </c>
    </row>
    <row r="96" spans="1:14" x14ac:dyDescent="0.25">
      <c r="A96" s="1">
        <v>43186</v>
      </c>
      <c r="B96" s="1" t="str">
        <f>INDEX(TBLDates[Week Number],MATCH(TBLData[[#This Row],[Date]],TBLDates[Monday],1))</f>
        <v>Week 13</v>
      </c>
      <c r="C96" s="1" t="s">
        <v>97</v>
      </c>
      <c r="D96" s="19"/>
      <c r="E96" s="3"/>
      <c r="J96" s="16"/>
      <c r="K96" s="16"/>
      <c r="L96" s="16"/>
      <c r="N96" t="str">
        <f>IF(TBLData[[#This Row],[Carbs]]*4+TBLData[[#This Row],[Protein]]*4+TBLData[[#This Row],[Fat]]*9=0,"",TBLData[[#This Row],[Carbs]]*4+TBLData[[#This Row],[Protein]]*4+TBLData[[#This Row],[Fat]]*9)</f>
        <v/>
      </c>
    </row>
    <row r="97" spans="1:14" x14ac:dyDescent="0.25">
      <c r="A97" s="1">
        <v>43187</v>
      </c>
      <c r="B97" s="1" t="str">
        <f>INDEX(TBLDates[Week Number],MATCH(TBLData[[#This Row],[Date]],TBLDates[Monday],1))</f>
        <v>Week 13</v>
      </c>
      <c r="C97" s="1" t="s">
        <v>97</v>
      </c>
      <c r="D97" s="19"/>
      <c r="E97" s="3"/>
      <c r="J97" s="16"/>
      <c r="K97" s="16"/>
      <c r="L97" s="16"/>
      <c r="N97" t="str">
        <f>IF(TBLData[[#This Row],[Carbs]]*4+TBLData[[#This Row],[Protein]]*4+TBLData[[#This Row],[Fat]]*9=0,"",TBLData[[#This Row],[Carbs]]*4+TBLData[[#This Row],[Protein]]*4+TBLData[[#This Row],[Fat]]*9)</f>
        <v/>
      </c>
    </row>
    <row r="98" spans="1:14" x14ac:dyDescent="0.25">
      <c r="A98" s="1">
        <v>43188</v>
      </c>
      <c r="B98" s="1" t="str">
        <f>INDEX(TBLDates[Week Number],MATCH(TBLData[[#This Row],[Date]],TBLDates[Monday],1))</f>
        <v>Week 13</v>
      </c>
      <c r="C98" s="1" t="s">
        <v>97</v>
      </c>
      <c r="D98" s="19"/>
      <c r="E98" s="3"/>
      <c r="J98" s="16"/>
      <c r="K98" s="16"/>
      <c r="L98" s="16"/>
      <c r="N98" t="str">
        <f>IF(TBLData[[#This Row],[Carbs]]*4+TBLData[[#This Row],[Protein]]*4+TBLData[[#This Row],[Fat]]*9=0,"",TBLData[[#This Row],[Carbs]]*4+TBLData[[#This Row],[Protein]]*4+TBLData[[#This Row],[Fat]]*9)</f>
        <v/>
      </c>
    </row>
    <row r="99" spans="1:14" x14ac:dyDescent="0.25">
      <c r="A99" s="1">
        <v>43189</v>
      </c>
      <c r="B99" s="1" t="str">
        <f>INDEX(TBLDates[Week Number],MATCH(TBLData[[#This Row],[Date]],TBLDates[Monday],1))</f>
        <v>Week 13</v>
      </c>
      <c r="C99" s="1" t="s">
        <v>97</v>
      </c>
      <c r="D99" s="19"/>
      <c r="E99" s="3"/>
      <c r="J99" s="16"/>
      <c r="K99" s="16"/>
      <c r="L99" s="16"/>
      <c r="N99" t="str">
        <f>IF(TBLData[[#This Row],[Carbs]]*4+TBLData[[#This Row],[Protein]]*4+TBLData[[#This Row],[Fat]]*9=0,"",TBLData[[#This Row],[Carbs]]*4+TBLData[[#This Row],[Protein]]*4+TBLData[[#This Row],[Fat]]*9)</f>
        <v/>
      </c>
    </row>
    <row r="100" spans="1:14" x14ac:dyDescent="0.25">
      <c r="A100" s="1">
        <v>43190</v>
      </c>
      <c r="B100" s="1" t="str">
        <f>INDEX(TBLDates[Week Number],MATCH(TBLData[[#This Row],[Date]],TBLDates[Monday],1))</f>
        <v>Week 13</v>
      </c>
      <c r="C100" s="1" t="s">
        <v>97</v>
      </c>
      <c r="D100" s="19"/>
      <c r="E100" s="3"/>
      <c r="J100" s="16"/>
      <c r="K100" s="16"/>
      <c r="L100" s="16"/>
      <c r="N100" t="str">
        <f>IF(TBLData[[#This Row],[Carbs]]*4+TBLData[[#This Row],[Protein]]*4+TBLData[[#This Row],[Fat]]*9=0,"",TBLData[[#This Row],[Carbs]]*4+TBLData[[#This Row],[Protein]]*4+TBLData[[#This Row],[Fat]]*9)</f>
        <v/>
      </c>
    </row>
    <row r="101" spans="1:14" x14ac:dyDescent="0.25">
      <c r="A101" s="1">
        <v>43191</v>
      </c>
      <c r="B101" s="1" t="str">
        <f>INDEX(TBLDates[Week Number],MATCH(TBLData[[#This Row],[Date]],TBLDates[Monday],1))</f>
        <v>Week 13</v>
      </c>
      <c r="C101" s="1" t="s">
        <v>97</v>
      </c>
      <c r="D101" s="19"/>
      <c r="E101" s="3"/>
      <c r="J101" s="16"/>
      <c r="K101" s="16"/>
      <c r="L101" s="16"/>
      <c r="N101" t="str">
        <f>IF(TBLData[[#This Row],[Carbs]]*4+TBLData[[#This Row],[Protein]]*4+TBLData[[#This Row],[Fat]]*9=0,"",TBLData[[#This Row],[Carbs]]*4+TBLData[[#This Row],[Protein]]*4+TBLData[[#This Row],[Fat]]*9)</f>
        <v/>
      </c>
    </row>
    <row r="102" spans="1:14" x14ac:dyDescent="0.25">
      <c r="A102" s="1">
        <v>43192</v>
      </c>
      <c r="B102" s="1" t="str">
        <f>INDEX(TBLDates[Week Number],MATCH(TBLData[[#This Row],[Date]],TBLDates[Monday],1))</f>
        <v>Week 14</v>
      </c>
      <c r="C102" s="1" t="s">
        <v>97</v>
      </c>
      <c r="D102" s="19"/>
      <c r="E102" s="3"/>
      <c r="J102" s="16"/>
      <c r="K102" s="16"/>
      <c r="L102" s="16"/>
      <c r="N102" t="str">
        <f>IF(TBLData[[#This Row],[Carbs]]*4+TBLData[[#This Row],[Protein]]*4+TBLData[[#This Row],[Fat]]*9=0,"",TBLData[[#This Row],[Carbs]]*4+TBLData[[#This Row],[Protein]]*4+TBLData[[#This Row],[Fat]]*9)</f>
        <v/>
      </c>
    </row>
    <row r="103" spans="1:14" x14ac:dyDescent="0.25">
      <c r="A103" s="1">
        <v>43193</v>
      </c>
      <c r="B103" s="1" t="str">
        <f>INDEX(TBLDates[Week Number],MATCH(TBLData[[#This Row],[Date]],TBLDates[Monday],1))</f>
        <v>Week 14</v>
      </c>
      <c r="C103" s="1" t="s">
        <v>97</v>
      </c>
      <c r="D103" s="19"/>
      <c r="E103" s="3"/>
      <c r="J103" s="16"/>
      <c r="K103" s="16"/>
      <c r="L103" s="16"/>
      <c r="N103" t="str">
        <f>IF(TBLData[[#This Row],[Carbs]]*4+TBLData[[#This Row],[Protein]]*4+TBLData[[#This Row],[Fat]]*9=0,"",TBLData[[#This Row],[Carbs]]*4+TBLData[[#This Row],[Protein]]*4+TBLData[[#This Row],[Fat]]*9)</f>
        <v/>
      </c>
    </row>
    <row r="104" spans="1:14" x14ac:dyDescent="0.25">
      <c r="A104" s="1">
        <v>43194</v>
      </c>
      <c r="B104" s="1" t="str">
        <f>INDEX(TBLDates[Week Number],MATCH(TBLData[[#This Row],[Date]],TBLDates[Monday],1))</f>
        <v>Week 14</v>
      </c>
      <c r="C104" s="1" t="s">
        <v>97</v>
      </c>
      <c r="D104" s="19"/>
      <c r="E104" s="3"/>
      <c r="J104" s="16"/>
      <c r="K104" s="16"/>
      <c r="L104" s="16"/>
      <c r="N104" t="str">
        <f>IF(TBLData[[#This Row],[Carbs]]*4+TBLData[[#This Row],[Protein]]*4+TBLData[[#This Row],[Fat]]*9=0,"",TBLData[[#This Row],[Carbs]]*4+TBLData[[#This Row],[Protein]]*4+TBLData[[#This Row],[Fat]]*9)</f>
        <v/>
      </c>
    </row>
    <row r="105" spans="1:14" x14ac:dyDescent="0.25">
      <c r="A105" s="1">
        <v>43195</v>
      </c>
      <c r="B105" s="1" t="str">
        <f>INDEX(TBLDates[Week Number],MATCH(TBLData[[#This Row],[Date]],TBLDates[Monday],1))</f>
        <v>Week 14</v>
      </c>
      <c r="C105" s="1" t="s">
        <v>97</v>
      </c>
      <c r="D105" s="19"/>
      <c r="E105" s="3"/>
      <c r="J105" s="16"/>
      <c r="K105" s="16"/>
      <c r="L105" s="16"/>
      <c r="N105" t="str">
        <f>IF(TBLData[[#This Row],[Carbs]]*4+TBLData[[#This Row],[Protein]]*4+TBLData[[#This Row],[Fat]]*9=0,"",TBLData[[#This Row],[Carbs]]*4+TBLData[[#This Row],[Protein]]*4+TBLData[[#This Row],[Fat]]*9)</f>
        <v/>
      </c>
    </row>
    <row r="106" spans="1:14" x14ac:dyDescent="0.25">
      <c r="A106" s="1">
        <v>43196</v>
      </c>
      <c r="B106" s="1" t="str">
        <f>INDEX(TBLDates[Week Number],MATCH(TBLData[[#This Row],[Date]],TBLDates[Monday],1))</f>
        <v>Week 14</v>
      </c>
      <c r="C106" s="1" t="s">
        <v>97</v>
      </c>
      <c r="D106" s="19"/>
      <c r="E106" s="3"/>
      <c r="J106" s="16"/>
      <c r="K106" s="16"/>
      <c r="L106" s="16"/>
      <c r="N106" t="str">
        <f>IF(TBLData[[#This Row],[Carbs]]*4+TBLData[[#This Row],[Protein]]*4+TBLData[[#This Row],[Fat]]*9=0,"",TBLData[[#This Row],[Carbs]]*4+TBLData[[#This Row],[Protein]]*4+TBLData[[#This Row],[Fat]]*9)</f>
        <v/>
      </c>
    </row>
    <row r="107" spans="1:14" x14ac:dyDescent="0.25">
      <c r="A107" s="1">
        <v>43197</v>
      </c>
      <c r="B107" s="1" t="str">
        <f>INDEX(TBLDates[Week Number],MATCH(TBLData[[#This Row],[Date]],TBLDates[Monday],1))</f>
        <v>Week 14</v>
      </c>
      <c r="C107" s="1" t="s">
        <v>97</v>
      </c>
      <c r="D107" s="19"/>
      <c r="E107" s="3"/>
      <c r="J107" s="16"/>
      <c r="K107" s="16"/>
      <c r="L107" s="16"/>
      <c r="N107" t="str">
        <f>IF(TBLData[[#This Row],[Carbs]]*4+TBLData[[#This Row],[Protein]]*4+TBLData[[#This Row],[Fat]]*9=0,"",TBLData[[#This Row],[Carbs]]*4+TBLData[[#This Row],[Protein]]*4+TBLData[[#This Row],[Fat]]*9)</f>
        <v/>
      </c>
    </row>
    <row r="108" spans="1:14" x14ac:dyDescent="0.25">
      <c r="A108" s="1">
        <v>43198</v>
      </c>
      <c r="B108" s="1" t="str">
        <f>INDEX(TBLDates[Week Number],MATCH(TBLData[[#This Row],[Date]],TBLDates[Monday],1))</f>
        <v>Week 14</v>
      </c>
      <c r="C108" s="1" t="s">
        <v>97</v>
      </c>
      <c r="D108" s="19"/>
      <c r="E108" s="3"/>
      <c r="J108" s="16"/>
      <c r="K108" s="16"/>
      <c r="L108" s="16"/>
      <c r="N108" t="str">
        <f>IF(TBLData[[#This Row],[Carbs]]*4+TBLData[[#This Row],[Protein]]*4+TBLData[[#This Row],[Fat]]*9=0,"",TBLData[[#This Row],[Carbs]]*4+TBLData[[#This Row],[Protein]]*4+TBLData[[#This Row],[Fat]]*9)</f>
        <v/>
      </c>
    </row>
    <row r="109" spans="1:14" x14ac:dyDescent="0.25">
      <c r="A109" s="1">
        <v>43199</v>
      </c>
      <c r="B109" s="1" t="str">
        <f>INDEX(TBLDates[Week Number],MATCH(TBLData[[#This Row],[Date]],TBLDates[Monday],1))</f>
        <v>Week 15</v>
      </c>
      <c r="C109" s="1" t="s">
        <v>97</v>
      </c>
      <c r="D109" s="19"/>
      <c r="E109" s="3"/>
      <c r="J109" s="16"/>
      <c r="K109" s="16"/>
      <c r="L109" s="16"/>
      <c r="N109" t="str">
        <f>IF(TBLData[[#This Row],[Carbs]]*4+TBLData[[#This Row],[Protein]]*4+TBLData[[#This Row],[Fat]]*9=0,"",TBLData[[#This Row],[Carbs]]*4+TBLData[[#This Row],[Protein]]*4+TBLData[[#This Row],[Fat]]*9)</f>
        <v/>
      </c>
    </row>
    <row r="110" spans="1:14" x14ac:dyDescent="0.25">
      <c r="A110" s="1">
        <v>43200</v>
      </c>
      <c r="B110" s="1" t="str">
        <f>INDEX(TBLDates[Week Number],MATCH(TBLData[[#This Row],[Date]],TBLDates[Monday],1))</f>
        <v>Week 15</v>
      </c>
      <c r="C110" s="1" t="s">
        <v>97</v>
      </c>
      <c r="D110" s="19"/>
      <c r="E110" s="3"/>
      <c r="J110" s="16"/>
      <c r="K110" s="16"/>
      <c r="L110" s="16"/>
      <c r="N110" t="str">
        <f>IF(TBLData[[#This Row],[Carbs]]*4+TBLData[[#This Row],[Protein]]*4+TBLData[[#This Row],[Fat]]*9=0,"",TBLData[[#This Row],[Carbs]]*4+TBLData[[#This Row],[Protein]]*4+TBLData[[#This Row],[Fat]]*9)</f>
        <v/>
      </c>
    </row>
    <row r="111" spans="1:14" x14ac:dyDescent="0.25">
      <c r="A111" s="1">
        <v>43201</v>
      </c>
      <c r="B111" s="1" t="str">
        <f>INDEX(TBLDates[Week Number],MATCH(TBLData[[#This Row],[Date]],TBLDates[Monday],1))</f>
        <v>Week 15</v>
      </c>
      <c r="C111" s="1" t="s">
        <v>97</v>
      </c>
      <c r="D111" s="19"/>
      <c r="E111" s="3"/>
      <c r="J111" s="16"/>
      <c r="K111" s="16"/>
      <c r="L111" s="16"/>
      <c r="N111" t="str">
        <f>IF(TBLData[[#This Row],[Carbs]]*4+TBLData[[#This Row],[Protein]]*4+TBLData[[#This Row],[Fat]]*9=0,"",TBLData[[#This Row],[Carbs]]*4+TBLData[[#This Row],[Protein]]*4+TBLData[[#This Row],[Fat]]*9)</f>
        <v/>
      </c>
    </row>
    <row r="112" spans="1:14" x14ac:dyDescent="0.25">
      <c r="A112" s="1">
        <v>43202</v>
      </c>
      <c r="B112" s="1" t="str">
        <f>INDEX(TBLDates[Week Number],MATCH(TBLData[[#This Row],[Date]],TBLDates[Monday],1))</f>
        <v>Week 15</v>
      </c>
      <c r="C112" s="1" t="s">
        <v>97</v>
      </c>
      <c r="D112" s="19"/>
      <c r="E112" s="3"/>
      <c r="J112" s="16"/>
      <c r="K112" s="16"/>
      <c r="L112" s="16"/>
      <c r="N112" t="str">
        <f>IF(TBLData[[#This Row],[Carbs]]*4+TBLData[[#This Row],[Protein]]*4+TBLData[[#This Row],[Fat]]*9=0,"",TBLData[[#This Row],[Carbs]]*4+TBLData[[#This Row],[Protein]]*4+TBLData[[#This Row],[Fat]]*9)</f>
        <v/>
      </c>
    </row>
    <row r="113" spans="1:14" x14ac:dyDescent="0.25">
      <c r="A113" s="1">
        <v>43203</v>
      </c>
      <c r="B113" s="1" t="str">
        <f>INDEX(TBLDates[Week Number],MATCH(TBLData[[#This Row],[Date]],TBLDates[Monday],1))</f>
        <v>Week 15</v>
      </c>
      <c r="C113" s="1" t="s">
        <v>97</v>
      </c>
      <c r="D113" s="19"/>
      <c r="E113" s="3"/>
      <c r="J113" s="16"/>
      <c r="K113" s="16"/>
      <c r="L113" s="16"/>
      <c r="N113" t="str">
        <f>IF(TBLData[[#This Row],[Carbs]]*4+TBLData[[#This Row],[Protein]]*4+TBLData[[#This Row],[Fat]]*9=0,"",TBLData[[#This Row],[Carbs]]*4+TBLData[[#This Row],[Protein]]*4+TBLData[[#This Row],[Fat]]*9)</f>
        <v/>
      </c>
    </row>
    <row r="114" spans="1:14" x14ac:dyDescent="0.25">
      <c r="A114" s="1">
        <v>43204</v>
      </c>
      <c r="B114" s="1" t="str">
        <f>INDEX(TBLDates[Week Number],MATCH(TBLData[[#This Row],[Date]],TBLDates[Monday],1))</f>
        <v>Week 15</v>
      </c>
      <c r="C114" s="1" t="s">
        <v>97</v>
      </c>
      <c r="D114" s="19"/>
      <c r="E114" s="3"/>
      <c r="J114" s="16"/>
      <c r="K114" s="16"/>
      <c r="L114" s="16"/>
      <c r="N114" t="str">
        <f>IF(TBLData[[#This Row],[Carbs]]*4+TBLData[[#This Row],[Protein]]*4+TBLData[[#This Row],[Fat]]*9=0,"",TBLData[[#This Row],[Carbs]]*4+TBLData[[#This Row],[Protein]]*4+TBLData[[#This Row],[Fat]]*9)</f>
        <v/>
      </c>
    </row>
    <row r="115" spans="1:14" x14ac:dyDescent="0.25">
      <c r="A115" s="1">
        <v>43205</v>
      </c>
      <c r="B115" s="1" t="str">
        <f>INDEX(TBLDates[Week Number],MATCH(TBLData[[#This Row],[Date]],TBLDates[Monday],1))</f>
        <v>Week 15</v>
      </c>
      <c r="C115" s="1" t="s">
        <v>97</v>
      </c>
      <c r="D115" s="19"/>
      <c r="E115" s="3"/>
      <c r="J115" s="16"/>
      <c r="K115" s="16"/>
      <c r="L115" s="16"/>
      <c r="N115" t="str">
        <f>IF(TBLData[[#This Row],[Carbs]]*4+TBLData[[#This Row],[Protein]]*4+TBLData[[#This Row],[Fat]]*9=0,"",TBLData[[#This Row],[Carbs]]*4+TBLData[[#This Row],[Protein]]*4+TBLData[[#This Row],[Fat]]*9)</f>
        <v/>
      </c>
    </row>
    <row r="116" spans="1:14" x14ac:dyDescent="0.25">
      <c r="A116" s="1">
        <v>43206</v>
      </c>
      <c r="B116" s="1" t="str">
        <f>INDEX(TBLDates[Week Number],MATCH(TBLData[[#This Row],[Date]],TBLDates[Monday],1))</f>
        <v>Week 16</v>
      </c>
      <c r="C116" s="1" t="s">
        <v>97</v>
      </c>
      <c r="D116" s="19"/>
      <c r="E116" s="3"/>
      <c r="J116" s="16"/>
      <c r="K116" s="16"/>
      <c r="L116" s="16"/>
      <c r="N116" t="str">
        <f>IF(TBLData[[#This Row],[Carbs]]*4+TBLData[[#This Row],[Protein]]*4+TBLData[[#This Row],[Fat]]*9=0,"",TBLData[[#This Row],[Carbs]]*4+TBLData[[#This Row],[Protein]]*4+TBLData[[#This Row],[Fat]]*9)</f>
        <v/>
      </c>
    </row>
    <row r="117" spans="1:14" x14ac:dyDescent="0.25">
      <c r="A117" s="1">
        <v>43207</v>
      </c>
      <c r="B117" s="1" t="str">
        <f>INDEX(TBLDates[Week Number],MATCH(TBLData[[#This Row],[Date]],TBLDates[Monday],1))</f>
        <v>Week 16</v>
      </c>
      <c r="C117" s="1" t="s">
        <v>97</v>
      </c>
      <c r="D117" s="19"/>
      <c r="E117" s="3"/>
      <c r="J117" s="16"/>
      <c r="K117" s="16"/>
      <c r="L117" s="16"/>
      <c r="N117" t="str">
        <f>IF(TBLData[[#This Row],[Carbs]]*4+TBLData[[#This Row],[Protein]]*4+TBLData[[#This Row],[Fat]]*9=0,"",TBLData[[#This Row],[Carbs]]*4+TBLData[[#This Row],[Protein]]*4+TBLData[[#This Row],[Fat]]*9)</f>
        <v/>
      </c>
    </row>
    <row r="118" spans="1:14" x14ac:dyDescent="0.25">
      <c r="A118" s="1">
        <v>43208</v>
      </c>
      <c r="B118" s="1" t="str">
        <f>INDEX(TBLDates[Week Number],MATCH(TBLData[[#This Row],[Date]],TBLDates[Monday],1))</f>
        <v>Week 16</v>
      </c>
      <c r="C118" s="1" t="s">
        <v>97</v>
      </c>
      <c r="D118" s="19"/>
      <c r="E118" s="3"/>
      <c r="J118" s="16"/>
      <c r="K118" s="16"/>
      <c r="L118" s="16"/>
      <c r="N118" t="str">
        <f>IF(TBLData[[#This Row],[Carbs]]*4+TBLData[[#This Row],[Protein]]*4+TBLData[[#This Row],[Fat]]*9=0,"",TBLData[[#This Row],[Carbs]]*4+TBLData[[#This Row],[Protein]]*4+TBLData[[#This Row],[Fat]]*9)</f>
        <v/>
      </c>
    </row>
    <row r="119" spans="1:14" x14ac:dyDescent="0.25">
      <c r="A119" s="1">
        <v>43209</v>
      </c>
      <c r="B119" s="1" t="str">
        <f>INDEX(TBLDates[Week Number],MATCH(TBLData[[#This Row],[Date]],TBLDates[Monday],1))</f>
        <v>Week 16</v>
      </c>
      <c r="C119" s="1" t="s">
        <v>97</v>
      </c>
      <c r="D119" s="19"/>
      <c r="E119" s="3"/>
      <c r="J119" s="16"/>
      <c r="K119" s="16"/>
      <c r="L119" s="16"/>
      <c r="N119" t="str">
        <f>IF(TBLData[[#This Row],[Carbs]]*4+TBLData[[#This Row],[Protein]]*4+TBLData[[#This Row],[Fat]]*9=0,"",TBLData[[#This Row],[Carbs]]*4+TBLData[[#This Row],[Protein]]*4+TBLData[[#This Row],[Fat]]*9)</f>
        <v/>
      </c>
    </row>
    <row r="120" spans="1:14" x14ac:dyDescent="0.25">
      <c r="A120" s="1">
        <v>43210</v>
      </c>
      <c r="B120" s="1" t="str">
        <f>INDEX(TBLDates[Week Number],MATCH(TBLData[[#This Row],[Date]],TBLDates[Monday],1))</f>
        <v>Week 16</v>
      </c>
      <c r="C120" s="1" t="s">
        <v>97</v>
      </c>
      <c r="D120" s="19"/>
      <c r="E120" s="3"/>
      <c r="J120" s="16"/>
      <c r="K120" s="16"/>
      <c r="L120" s="16"/>
      <c r="N120" t="str">
        <f>IF(TBLData[[#This Row],[Carbs]]*4+TBLData[[#This Row],[Protein]]*4+TBLData[[#This Row],[Fat]]*9=0,"",TBLData[[#This Row],[Carbs]]*4+TBLData[[#This Row],[Protein]]*4+TBLData[[#This Row],[Fat]]*9)</f>
        <v/>
      </c>
    </row>
    <row r="121" spans="1:14" x14ac:dyDescent="0.25">
      <c r="A121" s="1">
        <v>43211</v>
      </c>
      <c r="B121" s="1" t="str">
        <f>INDEX(TBLDates[Week Number],MATCH(TBLData[[#This Row],[Date]],TBLDates[Monday],1))</f>
        <v>Week 16</v>
      </c>
      <c r="C121" s="1" t="s">
        <v>97</v>
      </c>
      <c r="D121" s="19"/>
      <c r="E121" s="3"/>
      <c r="J121" s="16"/>
      <c r="K121" s="16"/>
      <c r="L121" s="16"/>
      <c r="N121" t="str">
        <f>IF(TBLData[[#This Row],[Carbs]]*4+TBLData[[#This Row],[Protein]]*4+TBLData[[#This Row],[Fat]]*9=0,"",TBLData[[#This Row],[Carbs]]*4+TBLData[[#This Row],[Protein]]*4+TBLData[[#This Row],[Fat]]*9)</f>
        <v/>
      </c>
    </row>
    <row r="122" spans="1:14" x14ac:dyDescent="0.25">
      <c r="A122" s="1">
        <v>43212</v>
      </c>
      <c r="B122" s="1" t="str">
        <f>INDEX(TBLDates[Week Number],MATCH(TBLData[[#This Row],[Date]],TBLDates[Monday],1))</f>
        <v>Week 16</v>
      </c>
      <c r="C122" s="1" t="s">
        <v>97</v>
      </c>
      <c r="D122" s="19"/>
      <c r="E122" s="3"/>
      <c r="J122" s="16"/>
      <c r="K122" s="16"/>
      <c r="L122" s="16"/>
      <c r="N122" t="str">
        <f>IF(TBLData[[#This Row],[Carbs]]*4+TBLData[[#This Row],[Protein]]*4+TBLData[[#This Row],[Fat]]*9=0,"",TBLData[[#This Row],[Carbs]]*4+TBLData[[#This Row],[Protein]]*4+TBLData[[#This Row],[Fat]]*9)</f>
        <v/>
      </c>
    </row>
    <row r="123" spans="1:14" x14ac:dyDescent="0.25">
      <c r="A123" s="1">
        <v>43213</v>
      </c>
      <c r="B123" s="1" t="str">
        <f>INDEX(TBLDates[Week Number],MATCH(TBLData[[#This Row],[Date]],TBLDates[Monday],1))</f>
        <v>Week 17</v>
      </c>
      <c r="C123" s="1"/>
      <c r="D123" s="19"/>
      <c r="E123" s="3"/>
      <c r="J123" s="16"/>
      <c r="K123" s="16"/>
      <c r="L123" s="16"/>
      <c r="N123" t="str">
        <f>IF(TBLData[[#This Row],[Carbs]]*4+TBLData[[#This Row],[Protein]]*4+TBLData[[#This Row],[Fat]]*9=0,"",TBLData[[#This Row],[Carbs]]*4+TBLData[[#This Row],[Protein]]*4+TBLData[[#This Row],[Fat]]*9)</f>
        <v/>
      </c>
    </row>
    <row r="124" spans="1:14" x14ac:dyDescent="0.25">
      <c r="A124" s="1">
        <v>43214</v>
      </c>
      <c r="B124" s="1" t="str">
        <f>INDEX(TBLDates[Week Number],MATCH(TBLData[[#This Row],[Date]],TBLDates[Monday],1))</f>
        <v>Week 17</v>
      </c>
      <c r="C124" s="1"/>
      <c r="D124" s="19"/>
      <c r="E124" s="3"/>
      <c r="J124" s="16"/>
      <c r="K124" s="16"/>
      <c r="L124" s="16"/>
      <c r="N124" t="str">
        <f>IF(TBLData[[#This Row],[Carbs]]*4+TBLData[[#This Row],[Protein]]*4+TBLData[[#This Row],[Fat]]*9=0,"",TBLData[[#This Row],[Carbs]]*4+TBLData[[#This Row],[Protein]]*4+TBLData[[#This Row],[Fat]]*9)</f>
        <v/>
      </c>
    </row>
    <row r="125" spans="1:14" x14ac:dyDescent="0.25">
      <c r="A125" s="1">
        <v>43215</v>
      </c>
      <c r="B125" s="1" t="str">
        <f>INDEX(TBLDates[Week Number],MATCH(TBLData[[#This Row],[Date]],TBLDates[Monday],1))</f>
        <v>Week 17</v>
      </c>
      <c r="C125" s="1"/>
      <c r="D125" s="19"/>
      <c r="E125" s="3"/>
      <c r="J125" s="16"/>
      <c r="K125" s="16"/>
      <c r="L125" s="16"/>
      <c r="N125" t="str">
        <f>IF(TBLData[[#This Row],[Carbs]]*4+TBLData[[#This Row],[Protein]]*4+TBLData[[#This Row],[Fat]]*9=0,"",TBLData[[#This Row],[Carbs]]*4+TBLData[[#This Row],[Protein]]*4+TBLData[[#This Row],[Fat]]*9)</f>
        <v/>
      </c>
    </row>
    <row r="126" spans="1:14" x14ac:dyDescent="0.25">
      <c r="A126" s="1">
        <v>43216</v>
      </c>
      <c r="B126" s="1" t="str">
        <f>INDEX(TBLDates[Week Number],MATCH(TBLData[[#This Row],[Date]],TBLDates[Monday],1))</f>
        <v>Week 17</v>
      </c>
      <c r="C126" s="1"/>
      <c r="D126" s="19"/>
      <c r="E126" s="3"/>
      <c r="J126" s="16"/>
      <c r="K126" s="16"/>
      <c r="L126" s="16"/>
      <c r="N126" t="str">
        <f>IF(TBLData[[#This Row],[Carbs]]*4+TBLData[[#This Row],[Protein]]*4+TBLData[[#This Row],[Fat]]*9=0,"",TBLData[[#This Row],[Carbs]]*4+TBLData[[#This Row],[Protein]]*4+TBLData[[#This Row],[Fat]]*9)</f>
        <v/>
      </c>
    </row>
    <row r="127" spans="1:14" x14ac:dyDescent="0.25">
      <c r="A127" s="1">
        <v>43217</v>
      </c>
      <c r="B127" s="1" t="str">
        <f>INDEX(TBLDates[Week Number],MATCH(TBLData[[#This Row],[Date]],TBLDates[Monday],1))</f>
        <v>Week 17</v>
      </c>
      <c r="C127" s="1"/>
      <c r="D127" s="19"/>
      <c r="E127" s="3"/>
      <c r="J127" s="16"/>
      <c r="K127" s="16"/>
      <c r="L127" s="16"/>
      <c r="N127" t="str">
        <f>IF(TBLData[[#This Row],[Carbs]]*4+TBLData[[#This Row],[Protein]]*4+TBLData[[#This Row],[Fat]]*9=0,"",TBLData[[#This Row],[Carbs]]*4+TBLData[[#This Row],[Protein]]*4+TBLData[[#This Row],[Fat]]*9)</f>
        <v/>
      </c>
    </row>
    <row r="128" spans="1:14" x14ac:dyDescent="0.25">
      <c r="A128" s="1">
        <v>43218</v>
      </c>
      <c r="B128" s="1" t="str">
        <f>INDEX(TBLDates[Week Number],MATCH(TBLData[[#This Row],[Date]],TBLDates[Monday],1))</f>
        <v>Week 17</v>
      </c>
      <c r="C128" s="1"/>
      <c r="D128" s="19"/>
      <c r="E128" s="3"/>
      <c r="J128" s="16"/>
      <c r="K128" s="16"/>
      <c r="L128" s="16"/>
      <c r="N128" t="str">
        <f>IF(TBLData[[#This Row],[Carbs]]*4+TBLData[[#This Row],[Protein]]*4+TBLData[[#This Row],[Fat]]*9=0,"",TBLData[[#This Row],[Carbs]]*4+TBLData[[#This Row],[Protein]]*4+TBLData[[#This Row],[Fat]]*9)</f>
        <v/>
      </c>
    </row>
    <row r="129" spans="1:14" x14ac:dyDescent="0.25">
      <c r="A129" s="1">
        <v>43219</v>
      </c>
      <c r="B129" s="1" t="str">
        <f>INDEX(TBLDates[Week Number],MATCH(TBLData[[#This Row],[Date]],TBLDates[Monday],1))</f>
        <v>Week 17</v>
      </c>
      <c r="C129" s="1"/>
      <c r="D129" s="19"/>
      <c r="E129" s="3"/>
      <c r="J129" s="16"/>
      <c r="K129" s="16"/>
      <c r="L129" s="16"/>
      <c r="N129" t="str">
        <f>IF(TBLData[[#This Row],[Carbs]]*4+TBLData[[#This Row],[Protein]]*4+TBLData[[#This Row],[Fat]]*9=0,"",TBLData[[#This Row],[Carbs]]*4+TBLData[[#This Row],[Protein]]*4+TBLData[[#This Row],[Fat]]*9)</f>
        <v/>
      </c>
    </row>
    <row r="130" spans="1:14" x14ac:dyDescent="0.25">
      <c r="A130" s="1">
        <v>43220</v>
      </c>
      <c r="B130" s="1" t="str">
        <f>INDEX(TBLDates[Week Number],MATCH(TBLData[[#This Row],[Date]],TBLDates[Monday],1))</f>
        <v>Week 18</v>
      </c>
      <c r="C130" s="1"/>
      <c r="D130" s="19"/>
      <c r="E130" s="3"/>
      <c r="J130" s="16"/>
      <c r="K130" s="16"/>
      <c r="L130" s="16"/>
      <c r="N130" t="str">
        <f>IF(TBLData[[#This Row],[Carbs]]*4+TBLData[[#This Row],[Protein]]*4+TBLData[[#This Row],[Fat]]*9=0,"",TBLData[[#This Row],[Carbs]]*4+TBLData[[#This Row],[Protein]]*4+TBLData[[#This Row],[Fat]]*9)</f>
        <v/>
      </c>
    </row>
    <row r="131" spans="1:14" x14ac:dyDescent="0.25">
      <c r="A131" s="1">
        <v>43221</v>
      </c>
      <c r="B131" s="1" t="str">
        <f>INDEX(TBLDates[Week Number],MATCH(TBLData[[#This Row],[Date]],TBLDates[Monday],1))</f>
        <v>Week 18</v>
      </c>
      <c r="C131" s="1"/>
      <c r="D131" s="19"/>
      <c r="E131" s="3"/>
      <c r="J131" s="16"/>
      <c r="K131" s="16"/>
      <c r="L131" s="16"/>
      <c r="N131" t="str">
        <f>IF(TBLData[[#This Row],[Carbs]]*4+TBLData[[#This Row],[Protein]]*4+TBLData[[#This Row],[Fat]]*9=0,"",TBLData[[#This Row],[Carbs]]*4+TBLData[[#This Row],[Protein]]*4+TBLData[[#This Row],[Fat]]*9)</f>
        <v/>
      </c>
    </row>
    <row r="132" spans="1:14" x14ac:dyDescent="0.25">
      <c r="A132" s="1">
        <v>43222</v>
      </c>
      <c r="B132" s="1" t="str">
        <f>INDEX(TBLDates[Week Number],MATCH(TBLData[[#This Row],[Date]],TBLDates[Monday],1))</f>
        <v>Week 18</v>
      </c>
      <c r="C132" s="1"/>
      <c r="D132" s="19"/>
      <c r="E132" s="3"/>
      <c r="J132" s="16"/>
      <c r="K132" s="16"/>
      <c r="L132" s="16"/>
      <c r="N132" t="str">
        <f>IF(TBLData[[#This Row],[Carbs]]*4+TBLData[[#This Row],[Protein]]*4+TBLData[[#This Row],[Fat]]*9=0,"",TBLData[[#This Row],[Carbs]]*4+TBLData[[#This Row],[Protein]]*4+TBLData[[#This Row],[Fat]]*9)</f>
        <v/>
      </c>
    </row>
    <row r="133" spans="1:14" x14ac:dyDescent="0.25">
      <c r="A133" s="1">
        <v>43223</v>
      </c>
      <c r="B133" s="1" t="str">
        <f>INDEX(TBLDates[Week Number],MATCH(TBLData[[#This Row],[Date]],TBLDates[Monday],1))</f>
        <v>Week 18</v>
      </c>
      <c r="C133" s="1"/>
      <c r="D133" s="19"/>
      <c r="E133" s="3"/>
      <c r="J133" s="16"/>
      <c r="K133" s="16"/>
      <c r="L133" s="16"/>
      <c r="N133" t="str">
        <f>IF(TBLData[[#This Row],[Carbs]]*4+TBLData[[#This Row],[Protein]]*4+TBLData[[#This Row],[Fat]]*9=0,"",TBLData[[#This Row],[Carbs]]*4+TBLData[[#This Row],[Protein]]*4+TBLData[[#This Row],[Fat]]*9)</f>
        <v/>
      </c>
    </row>
    <row r="134" spans="1:14" x14ac:dyDescent="0.25">
      <c r="A134" s="1">
        <v>43224</v>
      </c>
      <c r="B134" s="1" t="str">
        <f>INDEX(TBLDates[Week Number],MATCH(TBLData[[#This Row],[Date]],TBLDates[Monday],1))</f>
        <v>Week 18</v>
      </c>
      <c r="C134" s="1"/>
      <c r="D134" s="19"/>
      <c r="E134" s="3"/>
      <c r="J134" s="16"/>
      <c r="K134" s="16"/>
      <c r="L134" s="16"/>
      <c r="N134" t="str">
        <f>IF(TBLData[[#This Row],[Carbs]]*4+TBLData[[#This Row],[Protein]]*4+TBLData[[#This Row],[Fat]]*9=0,"",TBLData[[#This Row],[Carbs]]*4+TBLData[[#This Row],[Protein]]*4+TBLData[[#This Row],[Fat]]*9)</f>
        <v/>
      </c>
    </row>
    <row r="135" spans="1:14" x14ac:dyDescent="0.25">
      <c r="A135" s="1">
        <v>43225</v>
      </c>
      <c r="B135" s="1" t="str">
        <f>INDEX(TBLDates[Week Number],MATCH(TBLData[[#This Row],[Date]],TBLDates[Monday],1))</f>
        <v>Week 18</v>
      </c>
      <c r="C135" s="1"/>
      <c r="D135" s="19"/>
      <c r="E135" s="3"/>
      <c r="J135" s="16"/>
      <c r="K135" s="16"/>
      <c r="L135" s="16"/>
      <c r="N135" t="str">
        <f>IF(TBLData[[#This Row],[Carbs]]*4+TBLData[[#This Row],[Protein]]*4+TBLData[[#This Row],[Fat]]*9=0,"",TBLData[[#This Row],[Carbs]]*4+TBLData[[#This Row],[Protein]]*4+TBLData[[#This Row],[Fat]]*9)</f>
        <v/>
      </c>
    </row>
    <row r="136" spans="1:14" x14ac:dyDescent="0.25">
      <c r="A136" s="1">
        <v>43226</v>
      </c>
      <c r="B136" s="1" t="str">
        <f>INDEX(TBLDates[Week Number],MATCH(TBLData[[#This Row],[Date]],TBLDates[Monday],1))</f>
        <v>Week 18</v>
      </c>
      <c r="C136" s="1"/>
      <c r="D136" s="19"/>
      <c r="E136" s="3"/>
      <c r="J136" s="16"/>
      <c r="K136" s="16"/>
      <c r="L136" s="16"/>
      <c r="N136" t="str">
        <f>IF(TBLData[[#This Row],[Carbs]]*4+TBLData[[#This Row],[Protein]]*4+TBLData[[#This Row],[Fat]]*9=0,"",TBLData[[#This Row],[Carbs]]*4+TBLData[[#This Row],[Protein]]*4+TBLData[[#This Row],[Fat]]*9)</f>
        <v/>
      </c>
    </row>
    <row r="137" spans="1:14" x14ac:dyDescent="0.25">
      <c r="A137" s="1">
        <v>43227</v>
      </c>
      <c r="B137" s="1" t="str">
        <f>INDEX(TBLDates[Week Number],MATCH(TBLData[[#This Row],[Date]],TBLDates[Monday],1))</f>
        <v>Week 19</v>
      </c>
      <c r="C137" s="1"/>
      <c r="D137" s="19"/>
      <c r="E137" s="3"/>
      <c r="J137" s="16"/>
      <c r="K137" s="16"/>
      <c r="L137" s="16"/>
      <c r="N137" t="str">
        <f>IF(TBLData[[#This Row],[Carbs]]*4+TBLData[[#This Row],[Protein]]*4+TBLData[[#This Row],[Fat]]*9=0,"",TBLData[[#This Row],[Carbs]]*4+TBLData[[#This Row],[Protein]]*4+TBLData[[#This Row],[Fat]]*9)</f>
        <v/>
      </c>
    </row>
    <row r="138" spans="1:14" x14ac:dyDescent="0.25">
      <c r="A138" s="1">
        <v>43228</v>
      </c>
      <c r="B138" s="1" t="str">
        <f>INDEX(TBLDates[Week Number],MATCH(TBLData[[#This Row],[Date]],TBLDates[Monday],1))</f>
        <v>Week 19</v>
      </c>
      <c r="C138" s="1"/>
      <c r="D138" s="19"/>
      <c r="E138" s="3"/>
      <c r="J138" s="16"/>
      <c r="K138" s="16"/>
      <c r="L138" s="16"/>
      <c r="N138" t="str">
        <f>IF(TBLData[[#This Row],[Carbs]]*4+TBLData[[#This Row],[Protein]]*4+TBLData[[#This Row],[Fat]]*9=0,"",TBLData[[#This Row],[Carbs]]*4+TBLData[[#This Row],[Protein]]*4+TBLData[[#This Row],[Fat]]*9)</f>
        <v/>
      </c>
    </row>
    <row r="139" spans="1:14" x14ac:dyDescent="0.25">
      <c r="A139" s="1">
        <v>43229</v>
      </c>
      <c r="B139" s="1" t="str">
        <f>INDEX(TBLDates[Week Number],MATCH(TBLData[[#This Row],[Date]],TBLDates[Monday],1))</f>
        <v>Week 19</v>
      </c>
      <c r="C139" s="1"/>
      <c r="D139" s="19"/>
      <c r="E139" s="3"/>
      <c r="J139" s="16"/>
      <c r="K139" s="16"/>
      <c r="L139" s="16"/>
      <c r="N139" t="str">
        <f>IF(TBLData[[#This Row],[Carbs]]*4+TBLData[[#This Row],[Protein]]*4+TBLData[[#This Row],[Fat]]*9=0,"",TBLData[[#This Row],[Carbs]]*4+TBLData[[#This Row],[Protein]]*4+TBLData[[#This Row],[Fat]]*9)</f>
        <v/>
      </c>
    </row>
    <row r="140" spans="1:14" x14ac:dyDescent="0.25">
      <c r="A140" s="1">
        <v>43230</v>
      </c>
      <c r="B140" s="1" t="str">
        <f>INDEX(TBLDates[Week Number],MATCH(TBLData[[#This Row],[Date]],TBLDates[Monday],1))</f>
        <v>Week 19</v>
      </c>
      <c r="C140" s="1"/>
      <c r="D140" s="19"/>
      <c r="E140" s="3"/>
      <c r="J140" s="16"/>
      <c r="K140" s="16"/>
      <c r="L140" s="16"/>
      <c r="N140" t="str">
        <f>IF(TBLData[[#This Row],[Carbs]]*4+TBLData[[#This Row],[Protein]]*4+TBLData[[#This Row],[Fat]]*9=0,"",TBLData[[#This Row],[Carbs]]*4+TBLData[[#This Row],[Protein]]*4+TBLData[[#This Row],[Fat]]*9)</f>
        <v/>
      </c>
    </row>
    <row r="141" spans="1:14" x14ac:dyDescent="0.25">
      <c r="A141" s="1">
        <v>43231</v>
      </c>
      <c r="B141" s="1" t="str">
        <f>INDEX(TBLDates[Week Number],MATCH(TBLData[[#This Row],[Date]],TBLDates[Monday],1))</f>
        <v>Week 19</v>
      </c>
      <c r="C141" s="1"/>
      <c r="D141" s="19"/>
      <c r="E141" s="3"/>
      <c r="J141" s="16"/>
      <c r="K141" s="16"/>
      <c r="L141" s="16"/>
      <c r="N141" t="str">
        <f>IF(TBLData[[#This Row],[Carbs]]*4+TBLData[[#This Row],[Protein]]*4+TBLData[[#This Row],[Fat]]*9=0,"",TBLData[[#This Row],[Carbs]]*4+TBLData[[#This Row],[Protein]]*4+TBLData[[#This Row],[Fat]]*9)</f>
        <v/>
      </c>
    </row>
    <row r="142" spans="1:14" x14ac:dyDescent="0.25">
      <c r="A142" s="1">
        <v>43232</v>
      </c>
      <c r="B142" s="1" t="str">
        <f>INDEX(TBLDates[Week Number],MATCH(TBLData[[#This Row],[Date]],TBLDates[Monday],1))</f>
        <v>Week 19</v>
      </c>
      <c r="C142" s="1"/>
      <c r="D142" s="19"/>
      <c r="E142" s="3"/>
      <c r="J142" s="16"/>
      <c r="K142" s="16"/>
      <c r="L142" s="16"/>
      <c r="N142" t="str">
        <f>IF(TBLData[[#This Row],[Carbs]]*4+TBLData[[#This Row],[Protein]]*4+TBLData[[#This Row],[Fat]]*9=0,"",TBLData[[#This Row],[Carbs]]*4+TBLData[[#This Row],[Protein]]*4+TBLData[[#This Row],[Fat]]*9)</f>
        <v/>
      </c>
    </row>
    <row r="143" spans="1:14" x14ac:dyDescent="0.25">
      <c r="A143" s="1">
        <v>43233</v>
      </c>
      <c r="B143" s="1" t="str">
        <f>INDEX(TBLDates[Week Number],MATCH(TBLData[[#This Row],[Date]],TBLDates[Monday],1))</f>
        <v>Week 19</v>
      </c>
      <c r="C143" s="1"/>
      <c r="D143" s="19"/>
      <c r="E143" s="3"/>
      <c r="J143" s="16"/>
      <c r="K143" s="16"/>
      <c r="L143" s="16"/>
      <c r="N143" t="str">
        <f>IF(TBLData[[#This Row],[Carbs]]*4+TBLData[[#This Row],[Protein]]*4+TBLData[[#This Row],[Fat]]*9=0,"",TBLData[[#This Row],[Carbs]]*4+TBLData[[#This Row],[Protein]]*4+TBLData[[#This Row],[Fat]]*9)</f>
        <v/>
      </c>
    </row>
    <row r="144" spans="1:14" x14ac:dyDescent="0.25">
      <c r="A144" s="1">
        <v>43234</v>
      </c>
      <c r="B144" s="1" t="str">
        <f>INDEX(TBLDates[Week Number],MATCH(TBLData[[#This Row],[Date]],TBLDates[Monday],1))</f>
        <v>Week 20</v>
      </c>
      <c r="C144" s="1"/>
      <c r="D144" s="19"/>
      <c r="E144" s="3"/>
      <c r="J144" s="16"/>
      <c r="K144" s="16"/>
      <c r="L144" s="16"/>
      <c r="N144" t="str">
        <f>IF(TBLData[[#This Row],[Carbs]]*4+TBLData[[#This Row],[Protein]]*4+TBLData[[#This Row],[Fat]]*9=0,"",TBLData[[#This Row],[Carbs]]*4+TBLData[[#This Row],[Protein]]*4+TBLData[[#This Row],[Fat]]*9)</f>
        <v/>
      </c>
    </row>
    <row r="145" spans="1:14" x14ac:dyDescent="0.25">
      <c r="A145" s="1">
        <v>43235</v>
      </c>
      <c r="B145" s="1" t="str">
        <f>INDEX(TBLDates[Week Number],MATCH(TBLData[[#This Row],[Date]],TBLDates[Monday],1))</f>
        <v>Week 20</v>
      </c>
      <c r="C145" s="1"/>
      <c r="D145" s="19"/>
      <c r="E145" s="3"/>
      <c r="J145" s="16"/>
      <c r="K145" s="16"/>
      <c r="L145" s="16"/>
      <c r="N145" t="str">
        <f>IF(TBLData[[#This Row],[Carbs]]*4+TBLData[[#This Row],[Protein]]*4+TBLData[[#This Row],[Fat]]*9=0,"",TBLData[[#This Row],[Carbs]]*4+TBLData[[#This Row],[Protein]]*4+TBLData[[#This Row],[Fat]]*9)</f>
        <v/>
      </c>
    </row>
    <row r="146" spans="1:14" x14ac:dyDescent="0.25">
      <c r="A146" s="1">
        <v>43236</v>
      </c>
      <c r="B146" s="1" t="str">
        <f>INDEX(TBLDates[Week Number],MATCH(TBLData[[#This Row],[Date]],TBLDates[Monday],1))</f>
        <v>Week 20</v>
      </c>
      <c r="C146" s="1"/>
      <c r="D146" s="19"/>
      <c r="E146" s="3"/>
      <c r="J146" s="16"/>
      <c r="K146" s="16"/>
      <c r="L146" s="16"/>
      <c r="N146" t="str">
        <f>IF(TBLData[[#This Row],[Carbs]]*4+TBLData[[#This Row],[Protein]]*4+TBLData[[#This Row],[Fat]]*9=0,"",TBLData[[#This Row],[Carbs]]*4+TBLData[[#This Row],[Protein]]*4+TBLData[[#This Row],[Fat]]*9)</f>
        <v/>
      </c>
    </row>
    <row r="147" spans="1:14" x14ac:dyDescent="0.25">
      <c r="A147" s="1">
        <v>43237</v>
      </c>
      <c r="B147" s="1" t="str">
        <f>INDEX(TBLDates[Week Number],MATCH(TBLData[[#This Row],[Date]],TBLDates[Monday],1))</f>
        <v>Week 20</v>
      </c>
      <c r="C147" s="1"/>
      <c r="D147" s="19"/>
      <c r="E147" s="3"/>
      <c r="J147" s="16"/>
      <c r="K147" s="16"/>
      <c r="L147" s="16"/>
      <c r="N147" t="str">
        <f>IF(TBLData[[#This Row],[Carbs]]*4+TBLData[[#This Row],[Protein]]*4+TBLData[[#This Row],[Fat]]*9=0,"",TBLData[[#This Row],[Carbs]]*4+TBLData[[#This Row],[Protein]]*4+TBLData[[#This Row],[Fat]]*9)</f>
        <v/>
      </c>
    </row>
    <row r="148" spans="1:14" x14ac:dyDescent="0.25">
      <c r="A148" s="1">
        <v>43238</v>
      </c>
      <c r="B148" s="1" t="str">
        <f>INDEX(TBLDates[Week Number],MATCH(TBLData[[#This Row],[Date]],TBLDates[Monday],1))</f>
        <v>Week 20</v>
      </c>
      <c r="C148" s="1"/>
      <c r="D148" s="19"/>
      <c r="E148" s="3"/>
      <c r="J148" s="16"/>
      <c r="K148" s="16"/>
      <c r="L148" s="16"/>
      <c r="N148" t="str">
        <f>IF(TBLData[[#This Row],[Carbs]]*4+TBLData[[#This Row],[Protein]]*4+TBLData[[#This Row],[Fat]]*9=0,"",TBLData[[#This Row],[Carbs]]*4+TBLData[[#This Row],[Protein]]*4+TBLData[[#This Row],[Fat]]*9)</f>
        <v/>
      </c>
    </row>
    <row r="149" spans="1:14" x14ac:dyDescent="0.25">
      <c r="A149" s="1">
        <v>43239</v>
      </c>
      <c r="B149" s="1" t="str">
        <f>INDEX(TBLDates[Week Number],MATCH(TBLData[[#This Row],[Date]],TBLDates[Monday],1))</f>
        <v>Week 20</v>
      </c>
      <c r="C149" s="1"/>
      <c r="D149" s="19"/>
      <c r="E149" s="3"/>
      <c r="J149" s="16"/>
      <c r="K149" s="16"/>
      <c r="L149" s="16"/>
      <c r="N149" t="str">
        <f>IF(TBLData[[#This Row],[Carbs]]*4+TBLData[[#This Row],[Protein]]*4+TBLData[[#This Row],[Fat]]*9=0,"",TBLData[[#This Row],[Carbs]]*4+TBLData[[#This Row],[Protein]]*4+TBLData[[#This Row],[Fat]]*9)</f>
        <v/>
      </c>
    </row>
    <row r="150" spans="1:14" x14ac:dyDescent="0.25">
      <c r="A150" s="1">
        <v>43240</v>
      </c>
      <c r="B150" s="1" t="str">
        <f>INDEX(TBLDates[Week Number],MATCH(TBLData[[#This Row],[Date]],TBLDates[Monday],1))</f>
        <v>Week 20</v>
      </c>
      <c r="C150" s="1"/>
      <c r="D150" s="19"/>
      <c r="E150" s="3"/>
      <c r="J150" s="16"/>
      <c r="K150" s="16"/>
      <c r="L150" s="16"/>
      <c r="N150" t="str">
        <f>IF(TBLData[[#This Row],[Carbs]]*4+TBLData[[#This Row],[Protein]]*4+TBLData[[#This Row],[Fat]]*9=0,"",TBLData[[#This Row],[Carbs]]*4+TBLData[[#This Row],[Protein]]*4+TBLData[[#This Row],[Fat]]*9)</f>
        <v/>
      </c>
    </row>
    <row r="151" spans="1:14" x14ac:dyDescent="0.25">
      <c r="A151" s="1">
        <v>43241</v>
      </c>
      <c r="B151" s="1" t="str">
        <f>INDEX(TBLDates[Week Number],MATCH(TBLData[[#This Row],[Date]],TBLDates[Monday],1))</f>
        <v>Week 21</v>
      </c>
      <c r="C151" s="1"/>
      <c r="D151" s="19"/>
      <c r="E151" s="3"/>
      <c r="J151" s="16"/>
      <c r="K151" s="16"/>
      <c r="L151" s="16"/>
      <c r="N151" t="str">
        <f>IF(TBLData[[#This Row],[Carbs]]*4+TBLData[[#This Row],[Protein]]*4+TBLData[[#This Row],[Fat]]*9=0,"",TBLData[[#This Row],[Carbs]]*4+TBLData[[#This Row],[Protein]]*4+TBLData[[#This Row],[Fat]]*9)</f>
        <v/>
      </c>
    </row>
    <row r="152" spans="1:14" x14ac:dyDescent="0.25">
      <c r="A152" s="1">
        <v>43242</v>
      </c>
      <c r="B152" s="1" t="str">
        <f>INDEX(TBLDates[Week Number],MATCH(TBLData[[#This Row],[Date]],TBLDates[Monday],1))</f>
        <v>Week 21</v>
      </c>
      <c r="C152" s="1"/>
      <c r="D152" s="19"/>
      <c r="E152" s="3"/>
      <c r="J152" s="16"/>
      <c r="K152" s="16"/>
      <c r="L152" s="16"/>
      <c r="N152" t="str">
        <f>IF(TBLData[[#This Row],[Carbs]]*4+TBLData[[#This Row],[Protein]]*4+TBLData[[#This Row],[Fat]]*9=0,"",TBLData[[#This Row],[Carbs]]*4+TBLData[[#This Row],[Protein]]*4+TBLData[[#This Row],[Fat]]*9)</f>
        <v/>
      </c>
    </row>
    <row r="153" spans="1:14" x14ac:dyDescent="0.25">
      <c r="A153" s="1">
        <v>43243</v>
      </c>
      <c r="B153" s="1" t="str">
        <f>INDEX(TBLDates[Week Number],MATCH(TBLData[[#This Row],[Date]],TBLDates[Monday],1))</f>
        <v>Week 21</v>
      </c>
      <c r="C153" s="1"/>
      <c r="D153" s="19"/>
      <c r="E153" s="3"/>
      <c r="J153" s="16"/>
      <c r="K153" s="16"/>
      <c r="L153" s="16"/>
      <c r="N153" t="str">
        <f>IF(TBLData[[#This Row],[Carbs]]*4+TBLData[[#This Row],[Protein]]*4+TBLData[[#This Row],[Fat]]*9=0,"",TBLData[[#This Row],[Carbs]]*4+TBLData[[#This Row],[Protein]]*4+TBLData[[#This Row],[Fat]]*9)</f>
        <v/>
      </c>
    </row>
    <row r="154" spans="1:14" x14ac:dyDescent="0.25">
      <c r="A154" s="1">
        <v>43244</v>
      </c>
      <c r="B154" s="1" t="str">
        <f>INDEX(TBLDates[Week Number],MATCH(TBLData[[#This Row],[Date]],TBLDates[Monday],1))</f>
        <v>Week 21</v>
      </c>
      <c r="C154" s="1"/>
      <c r="D154" s="19"/>
      <c r="E154" s="3"/>
      <c r="J154" s="16"/>
      <c r="K154" s="16"/>
      <c r="L154" s="16"/>
      <c r="N154" t="str">
        <f>IF(TBLData[[#This Row],[Carbs]]*4+TBLData[[#This Row],[Protein]]*4+TBLData[[#This Row],[Fat]]*9=0,"",TBLData[[#This Row],[Carbs]]*4+TBLData[[#This Row],[Protein]]*4+TBLData[[#This Row],[Fat]]*9)</f>
        <v/>
      </c>
    </row>
    <row r="155" spans="1:14" x14ac:dyDescent="0.25">
      <c r="A155" s="1">
        <v>43245</v>
      </c>
      <c r="B155" s="1" t="str">
        <f>INDEX(TBLDates[Week Number],MATCH(TBLData[[#This Row],[Date]],TBLDates[Monday],1))</f>
        <v>Week 21</v>
      </c>
      <c r="C155" s="1"/>
      <c r="D155" s="19"/>
      <c r="E155" s="3"/>
      <c r="J155" s="16"/>
      <c r="K155" s="16"/>
      <c r="L155" s="16"/>
      <c r="N155" t="str">
        <f>IF(TBLData[[#This Row],[Carbs]]*4+TBLData[[#This Row],[Protein]]*4+TBLData[[#This Row],[Fat]]*9=0,"",TBLData[[#This Row],[Carbs]]*4+TBLData[[#This Row],[Protein]]*4+TBLData[[#This Row],[Fat]]*9)</f>
        <v/>
      </c>
    </row>
    <row r="156" spans="1:14" x14ac:dyDescent="0.25">
      <c r="A156" s="1">
        <v>43246</v>
      </c>
      <c r="B156" s="1" t="str">
        <f>INDEX(TBLDates[Week Number],MATCH(TBLData[[#This Row],[Date]],TBLDates[Monday],1))</f>
        <v>Week 21</v>
      </c>
      <c r="C156" s="1"/>
      <c r="D156" s="19"/>
      <c r="E156" s="3"/>
      <c r="J156" s="16"/>
      <c r="K156" s="16"/>
      <c r="L156" s="16"/>
      <c r="N156" t="str">
        <f>IF(TBLData[[#This Row],[Carbs]]*4+TBLData[[#This Row],[Protein]]*4+TBLData[[#This Row],[Fat]]*9=0,"",TBLData[[#This Row],[Carbs]]*4+TBLData[[#This Row],[Protein]]*4+TBLData[[#This Row],[Fat]]*9)</f>
        <v/>
      </c>
    </row>
    <row r="157" spans="1:14" x14ac:dyDescent="0.25">
      <c r="A157" s="1">
        <v>43247</v>
      </c>
      <c r="B157" s="1" t="str">
        <f>INDEX(TBLDates[Week Number],MATCH(TBLData[[#This Row],[Date]],TBLDates[Monday],1))</f>
        <v>Week 21</v>
      </c>
      <c r="C157" s="1"/>
      <c r="D157" s="19"/>
      <c r="E157" s="3"/>
      <c r="J157" s="16"/>
      <c r="K157" s="16"/>
      <c r="L157" s="16"/>
      <c r="N157" t="str">
        <f>IF(TBLData[[#This Row],[Carbs]]*4+TBLData[[#This Row],[Protein]]*4+TBLData[[#This Row],[Fat]]*9=0,"",TBLData[[#This Row],[Carbs]]*4+TBLData[[#This Row],[Protein]]*4+TBLData[[#This Row],[Fat]]*9)</f>
        <v/>
      </c>
    </row>
    <row r="158" spans="1:14" x14ac:dyDescent="0.25">
      <c r="A158" s="1">
        <v>43248</v>
      </c>
      <c r="B158" s="1" t="str">
        <f>INDEX(TBLDates[Week Number],MATCH(TBLData[[#This Row],[Date]],TBLDates[Monday],1))</f>
        <v>Week 22</v>
      </c>
      <c r="C158" s="1"/>
      <c r="D158" s="19"/>
      <c r="E158" s="3"/>
      <c r="J158" s="16"/>
      <c r="K158" s="16"/>
      <c r="L158" s="16"/>
      <c r="N158" t="str">
        <f>IF(TBLData[[#This Row],[Carbs]]*4+TBLData[[#This Row],[Protein]]*4+TBLData[[#This Row],[Fat]]*9=0,"",TBLData[[#This Row],[Carbs]]*4+TBLData[[#This Row],[Protein]]*4+TBLData[[#This Row],[Fat]]*9)</f>
        <v/>
      </c>
    </row>
    <row r="159" spans="1:14" x14ac:dyDescent="0.25">
      <c r="A159" s="1">
        <v>43249</v>
      </c>
      <c r="B159" s="1" t="str">
        <f>INDEX(TBLDates[Week Number],MATCH(TBLData[[#This Row],[Date]],TBLDates[Monday],1))</f>
        <v>Week 22</v>
      </c>
      <c r="C159" s="1"/>
      <c r="D159" s="19"/>
      <c r="E159" s="3"/>
      <c r="J159" s="16"/>
      <c r="K159" s="16"/>
      <c r="L159" s="16"/>
      <c r="N159" t="str">
        <f>IF(TBLData[[#This Row],[Carbs]]*4+TBLData[[#This Row],[Protein]]*4+TBLData[[#This Row],[Fat]]*9=0,"",TBLData[[#This Row],[Carbs]]*4+TBLData[[#This Row],[Protein]]*4+TBLData[[#This Row],[Fat]]*9)</f>
        <v/>
      </c>
    </row>
    <row r="160" spans="1:14" x14ac:dyDescent="0.25">
      <c r="A160" s="1">
        <v>43250</v>
      </c>
      <c r="B160" s="1" t="str">
        <f>INDEX(TBLDates[Week Number],MATCH(TBLData[[#This Row],[Date]],TBLDates[Monday],1))</f>
        <v>Week 22</v>
      </c>
      <c r="C160" s="1"/>
      <c r="D160" s="19"/>
      <c r="E160" s="3"/>
      <c r="J160" s="16"/>
      <c r="K160" s="16"/>
      <c r="L160" s="16"/>
      <c r="N160" t="str">
        <f>IF(TBLData[[#This Row],[Carbs]]*4+TBLData[[#This Row],[Protein]]*4+TBLData[[#This Row],[Fat]]*9=0,"",TBLData[[#This Row],[Carbs]]*4+TBLData[[#This Row],[Protein]]*4+TBLData[[#This Row],[Fat]]*9)</f>
        <v/>
      </c>
    </row>
    <row r="161" spans="1:14" x14ac:dyDescent="0.25">
      <c r="A161" s="1">
        <v>43251</v>
      </c>
      <c r="B161" s="1" t="str">
        <f>INDEX(TBLDates[Week Number],MATCH(TBLData[[#This Row],[Date]],TBLDates[Monday],1))</f>
        <v>Week 22</v>
      </c>
      <c r="C161" s="1"/>
      <c r="D161" s="19"/>
      <c r="E161" s="3"/>
      <c r="J161" s="16"/>
      <c r="K161" s="16"/>
      <c r="L161" s="16"/>
      <c r="N161" t="str">
        <f>IF(TBLData[[#This Row],[Carbs]]*4+TBLData[[#This Row],[Protein]]*4+TBLData[[#This Row],[Fat]]*9=0,"",TBLData[[#This Row],[Carbs]]*4+TBLData[[#This Row],[Protein]]*4+TBLData[[#This Row],[Fat]]*9)</f>
        <v/>
      </c>
    </row>
    <row r="162" spans="1:14" x14ac:dyDescent="0.25">
      <c r="A162" s="1">
        <v>43252</v>
      </c>
      <c r="B162" s="1" t="str">
        <f>INDEX(TBLDates[Week Number],MATCH(TBLData[[#This Row],[Date]],TBLDates[Monday],1))</f>
        <v>Week 22</v>
      </c>
      <c r="C162" s="1"/>
      <c r="D162" s="19"/>
      <c r="E162" s="3"/>
      <c r="J162" s="16"/>
      <c r="K162" s="16"/>
      <c r="L162" s="16"/>
      <c r="N162" t="str">
        <f>IF(TBLData[[#This Row],[Carbs]]*4+TBLData[[#This Row],[Protein]]*4+TBLData[[#This Row],[Fat]]*9=0,"",TBLData[[#This Row],[Carbs]]*4+TBLData[[#This Row],[Protein]]*4+TBLData[[#This Row],[Fat]]*9)</f>
        <v/>
      </c>
    </row>
    <row r="163" spans="1:14" x14ac:dyDescent="0.25">
      <c r="A163" s="1">
        <v>43253</v>
      </c>
      <c r="B163" s="1" t="str">
        <f>INDEX(TBLDates[Week Number],MATCH(TBLData[[#This Row],[Date]],TBLDates[Monday],1))</f>
        <v>Week 22</v>
      </c>
      <c r="C163" s="1"/>
      <c r="D163" s="19"/>
      <c r="E163" s="3"/>
      <c r="J163" s="16"/>
      <c r="K163" s="16"/>
      <c r="L163" s="16"/>
      <c r="N163" t="str">
        <f>IF(TBLData[[#This Row],[Carbs]]*4+TBLData[[#This Row],[Protein]]*4+TBLData[[#This Row],[Fat]]*9=0,"",TBLData[[#This Row],[Carbs]]*4+TBLData[[#This Row],[Protein]]*4+TBLData[[#This Row],[Fat]]*9)</f>
        <v/>
      </c>
    </row>
    <row r="164" spans="1:14" x14ac:dyDescent="0.25">
      <c r="A164" s="1">
        <v>43254</v>
      </c>
      <c r="B164" s="1" t="str">
        <f>INDEX(TBLDates[Week Number],MATCH(TBLData[[#This Row],[Date]],TBLDates[Monday],1))</f>
        <v>Week 22</v>
      </c>
      <c r="C164" s="1"/>
      <c r="D164" s="19"/>
      <c r="E164" s="3"/>
      <c r="J164" s="16"/>
      <c r="K164" s="16"/>
      <c r="L164" s="16"/>
      <c r="N164" t="str">
        <f>IF(TBLData[[#This Row],[Carbs]]*4+TBLData[[#This Row],[Protein]]*4+TBLData[[#This Row],[Fat]]*9=0,"",TBLData[[#This Row],[Carbs]]*4+TBLData[[#This Row],[Protein]]*4+TBLData[[#This Row],[Fat]]*9)</f>
        <v/>
      </c>
    </row>
    <row r="165" spans="1:14" x14ac:dyDescent="0.25">
      <c r="A165" s="1">
        <v>43255</v>
      </c>
      <c r="B165" s="1" t="str">
        <f>INDEX(TBLDates[Week Number],MATCH(TBLData[[#This Row],[Date]],TBLDates[Monday],1))</f>
        <v>Week 23</v>
      </c>
      <c r="C165" s="1"/>
      <c r="D165" s="19"/>
      <c r="E165" s="3"/>
      <c r="J165" s="16"/>
      <c r="K165" s="16"/>
      <c r="L165" s="16"/>
      <c r="N165" t="str">
        <f>IF(TBLData[[#This Row],[Carbs]]*4+TBLData[[#This Row],[Protein]]*4+TBLData[[#This Row],[Fat]]*9=0,"",TBLData[[#This Row],[Carbs]]*4+TBLData[[#This Row],[Protein]]*4+TBLData[[#This Row],[Fat]]*9)</f>
        <v/>
      </c>
    </row>
    <row r="166" spans="1:14" x14ac:dyDescent="0.25">
      <c r="A166" s="1">
        <v>43256</v>
      </c>
      <c r="B166" s="1" t="str">
        <f>INDEX(TBLDates[Week Number],MATCH(TBLData[[#This Row],[Date]],TBLDates[Monday],1))</f>
        <v>Week 23</v>
      </c>
      <c r="C166" s="1"/>
      <c r="D166" s="19"/>
      <c r="E166" s="3"/>
      <c r="J166" s="16"/>
      <c r="K166" s="16"/>
      <c r="L166" s="16"/>
      <c r="N166" t="str">
        <f>IF(TBLData[[#This Row],[Carbs]]*4+TBLData[[#This Row],[Protein]]*4+TBLData[[#This Row],[Fat]]*9=0,"",TBLData[[#This Row],[Carbs]]*4+TBLData[[#This Row],[Protein]]*4+TBLData[[#This Row],[Fat]]*9)</f>
        <v/>
      </c>
    </row>
    <row r="167" spans="1:14" x14ac:dyDescent="0.25">
      <c r="A167" s="1">
        <v>43257</v>
      </c>
      <c r="B167" s="1" t="str">
        <f>INDEX(TBLDates[Week Number],MATCH(TBLData[[#This Row],[Date]],TBLDates[Monday],1))</f>
        <v>Week 23</v>
      </c>
      <c r="C167" s="1"/>
      <c r="D167" s="19"/>
      <c r="E167" s="3"/>
      <c r="J167" s="16"/>
      <c r="K167" s="16"/>
      <c r="L167" s="16"/>
      <c r="N167" t="str">
        <f>IF(TBLData[[#This Row],[Carbs]]*4+TBLData[[#This Row],[Protein]]*4+TBLData[[#This Row],[Fat]]*9=0,"",TBLData[[#This Row],[Carbs]]*4+TBLData[[#This Row],[Protein]]*4+TBLData[[#This Row],[Fat]]*9)</f>
        <v/>
      </c>
    </row>
    <row r="168" spans="1:14" x14ac:dyDescent="0.25">
      <c r="A168" s="1">
        <v>43258</v>
      </c>
      <c r="B168" s="1" t="str">
        <f>INDEX(TBLDates[Week Number],MATCH(TBLData[[#This Row],[Date]],TBLDates[Monday],1))</f>
        <v>Week 23</v>
      </c>
      <c r="C168" s="1"/>
      <c r="D168" s="19"/>
      <c r="E168" s="3"/>
      <c r="J168" s="16"/>
      <c r="K168" s="16"/>
      <c r="L168" s="16"/>
      <c r="N168" t="str">
        <f>IF(TBLData[[#This Row],[Carbs]]*4+TBLData[[#This Row],[Protein]]*4+TBLData[[#This Row],[Fat]]*9=0,"",TBLData[[#This Row],[Carbs]]*4+TBLData[[#This Row],[Protein]]*4+TBLData[[#This Row],[Fat]]*9)</f>
        <v/>
      </c>
    </row>
    <row r="169" spans="1:14" x14ac:dyDescent="0.25">
      <c r="A169" s="1">
        <v>43259</v>
      </c>
      <c r="B169" s="1" t="str">
        <f>INDEX(TBLDates[Week Number],MATCH(TBLData[[#This Row],[Date]],TBLDates[Monday],1))</f>
        <v>Week 23</v>
      </c>
      <c r="C169" s="1"/>
      <c r="D169" s="19"/>
      <c r="E169" s="3"/>
      <c r="J169" s="16"/>
      <c r="K169" s="16"/>
      <c r="L169" s="16"/>
      <c r="N169" t="str">
        <f>IF(TBLData[[#This Row],[Carbs]]*4+TBLData[[#This Row],[Protein]]*4+TBLData[[#This Row],[Fat]]*9=0,"",TBLData[[#This Row],[Carbs]]*4+TBLData[[#This Row],[Protein]]*4+TBLData[[#This Row],[Fat]]*9)</f>
        <v/>
      </c>
    </row>
    <row r="170" spans="1:14" x14ac:dyDescent="0.25">
      <c r="A170" s="1">
        <v>43260</v>
      </c>
      <c r="B170" s="1" t="str">
        <f>INDEX(TBLDates[Week Number],MATCH(TBLData[[#This Row],[Date]],TBLDates[Monday],1))</f>
        <v>Week 23</v>
      </c>
      <c r="C170" s="1"/>
      <c r="D170" s="19"/>
      <c r="E170" s="3"/>
      <c r="J170" s="16"/>
      <c r="K170" s="16"/>
      <c r="L170" s="16"/>
      <c r="N170" t="str">
        <f>IF(TBLData[[#This Row],[Carbs]]*4+TBLData[[#This Row],[Protein]]*4+TBLData[[#This Row],[Fat]]*9=0,"",TBLData[[#This Row],[Carbs]]*4+TBLData[[#This Row],[Protein]]*4+TBLData[[#This Row],[Fat]]*9)</f>
        <v/>
      </c>
    </row>
    <row r="171" spans="1:14" x14ac:dyDescent="0.25">
      <c r="A171" s="1">
        <v>43261</v>
      </c>
      <c r="B171" s="1" t="str">
        <f>INDEX(TBLDates[Week Number],MATCH(TBLData[[#This Row],[Date]],TBLDates[Monday],1))</f>
        <v>Week 23</v>
      </c>
      <c r="C171" s="1"/>
      <c r="D171" s="19"/>
      <c r="E171" s="3"/>
      <c r="J171" s="16"/>
      <c r="K171" s="16"/>
      <c r="L171" s="16"/>
      <c r="N171" t="str">
        <f>IF(TBLData[[#This Row],[Carbs]]*4+TBLData[[#This Row],[Protein]]*4+TBLData[[#This Row],[Fat]]*9=0,"",TBLData[[#This Row],[Carbs]]*4+TBLData[[#This Row],[Protein]]*4+TBLData[[#This Row],[Fat]]*9)</f>
        <v/>
      </c>
    </row>
    <row r="172" spans="1:14" x14ac:dyDescent="0.25">
      <c r="A172" s="1">
        <v>43262</v>
      </c>
      <c r="B172" s="1" t="str">
        <f>INDEX(TBLDates[Week Number],MATCH(TBLData[[#This Row],[Date]],TBLDates[Monday],1))</f>
        <v>Week 24</v>
      </c>
      <c r="C172" s="1"/>
      <c r="D172" s="19"/>
      <c r="E172" s="3"/>
      <c r="J172" s="16"/>
      <c r="K172" s="16"/>
      <c r="L172" s="16"/>
      <c r="N172" t="str">
        <f>IF(TBLData[[#This Row],[Carbs]]*4+TBLData[[#This Row],[Protein]]*4+TBLData[[#This Row],[Fat]]*9=0,"",TBLData[[#This Row],[Carbs]]*4+TBLData[[#This Row],[Protein]]*4+TBLData[[#This Row],[Fat]]*9)</f>
        <v/>
      </c>
    </row>
    <row r="173" spans="1:14" x14ac:dyDescent="0.25">
      <c r="A173" s="1">
        <v>43263</v>
      </c>
      <c r="B173" s="1" t="str">
        <f>INDEX(TBLDates[Week Number],MATCH(TBLData[[#This Row],[Date]],TBLDates[Monday],1))</f>
        <v>Week 24</v>
      </c>
      <c r="C173" s="1"/>
      <c r="D173" s="19"/>
      <c r="E173" s="3"/>
      <c r="J173" s="16"/>
      <c r="K173" s="16"/>
      <c r="L173" s="16"/>
      <c r="N173" t="str">
        <f>IF(TBLData[[#This Row],[Carbs]]*4+TBLData[[#This Row],[Protein]]*4+TBLData[[#This Row],[Fat]]*9=0,"",TBLData[[#This Row],[Carbs]]*4+TBLData[[#This Row],[Protein]]*4+TBLData[[#This Row],[Fat]]*9)</f>
        <v/>
      </c>
    </row>
    <row r="174" spans="1:14" x14ac:dyDescent="0.25">
      <c r="A174" s="1">
        <v>43264</v>
      </c>
      <c r="B174" s="1" t="str">
        <f>INDEX(TBLDates[Week Number],MATCH(TBLData[[#This Row],[Date]],TBLDates[Monday],1))</f>
        <v>Week 24</v>
      </c>
      <c r="C174" s="1"/>
      <c r="D174" s="19"/>
      <c r="E174" s="3"/>
      <c r="J174" s="16"/>
      <c r="K174" s="16"/>
      <c r="L174" s="16"/>
      <c r="N174" t="str">
        <f>IF(TBLData[[#This Row],[Carbs]]*4+TBLData[[#This Row],[Protein]]*4+TBLData[[#This Row],[Fat]]*9=0,"",TBLData[[#This Row],[Carbs]]*4+TBLData[[#This Row],[Protein]]*4+TBLData[[#This Row],[Fat]]*9)</f>
        <v/>
      </c>
    </row>
    <row r="175" spans="1:14" x14ac:dyDescent="0.25">
      <c r="A175" s="1">
        <v>43265</v>
      </c>
      <c r="B175" s="1" t="str">
        <f>INDEX(TBLDates[Week Number],MATCH(TBLData[[#This Row],[Date]],TBLDates[Monday],1))</f>
        <v>Week 24</v>
      </c>
      <c r="C175" s="1"/>
      <c r="D175" s="19"/>
      <c r="E175" s="3"/>
      <c r="J175" s="16"/>
      <c r="K175" s="16"/>
      <c r="L175" s="16"/>
      <c r="N175" t="str">
        <f>IF(TBLData[[#This Row],[Carbs]]*4+TBLData[[#This Row],[Protein]]*4+TBLData[[#This Row],[Fat]]*9=0,"",TBLData[[#This Row],[Carbs]]*4+TBLData[[#This Row],[Protein]]*4+TBLData[[#This Row],[Fat]]*9)</f>
        <v/>
      </c>
    </row>
    <row r="176" spans="1:14" x14ac:dyDescent="0.25">
      <c r="A176" s="1">
        <v>43266</v>
      </c>
      <c r="B176" s="1" t="str">
        <f>INDEX(TBLDates[Week Number],MATCH(TBLData[[#This Row],[Date]],TBLDates[Monday],1))</f>
        <v>Week 24</v>
      </c>
      <c r="C176" s="1"/>
      <c r="D176" s="19"/>
      <c r="E176" s="3"/>
      <c r="J176" s="16"/>
      <c r="K176" s="16"/>
      <c r="L176" s="16"/>
      <c r="N176" t="str">
        <f>IF(TBLData[[#This Row],[Carbs]]*4+TBLData[[#This Row],[Protein]]*4+TBLData[[#This Row],[Fat]]*9=0,"",TBLData[[#This Row],[Carbs]]*4+TBLData[[#This Row],[Protein]]*4+TBLData[[#This Row],[Fat]]*9)</f>
        <v/>
      </c>
    </row>
    <row r="177" spans="1:14" x14ac:dyDescent="0.25">
      <c r="A177" s="1">
        <v>43267</v>
      </c>
      <c r="B177" s="1" t="str">
        <f>INDEX(TBLDates[Week Number],MATCH(TBLData[[#This Row],[Date]],TBLDates[Monday],1))</f>
        <v>Week 24</v>
      </c>
      <c r="C177" s="1"/>
      <c r="D177" s="19"/>
      <c r="E177" s="3"/>
      <c r="J177" s="16"/>
      <c r="K177" s="16"/>
      <c r="L177" s="16"/>
      <c r="N177" t="str">
        <f>IF(TBLData[[#This Row],[Carbs]]*4+TBLData[[#This Row],[Protein]]*4+TBLData[[#This Row],[Fat]]*9=0,"",TBLData[[#This Row],[Carbs]]*4+TBLData[[#This Row],[Protein]]*4+TBLData[[#This Row],[Fat]]*9)</f>
        <v/>
      </c>
    </row>
    <row r="178" spans="1:14" x14ac:dyDescent="0.25">
      <c r="A178" s="1">
        <v>43268</v>
      </c>
      <c r="B178" s="1" t="str">
        <f>INDEX(TBLDates[Week Number],MATCH(TBLData[[#This Row],[Date]],TBLDates[Monday],1))</f>
        <v>Week 24</v>
      </c>
      <c r="C178" s="1"/>
      <c r="D178" s="19"/>
      <c r="E178" s="3"/>
      <c r="J178" s="16"/>
      <c r="K178" s="16"/>
      <c r="L178" s="16"/>
      <c r="N178" t="str">
        <f>IF(TBLData[[#This Row],[Carbs]]*4+TBLData[[#This Row],[Protein]]*4+TBLData[[#This Row],[Fat]]*9=0,"",TBLData[[#This Row],[Carbs]]*4+TBLData[[#This Row],[Protein]]*4+TBLData[[#This Row],[Fat]]*9)</f>
        <v/>
      </c>
    </row>
    <row r="179" spans="1:14" x14ac:dyDescent="0.25">
      <c r="A179" s="1">
        <v>43269</v>
      </c>
      <c r="B179" s="1" t="str">
        <f>INDEX(TBLDates[Week Number],MATCH(TBLData[[#This Row],[Date]],TBLDates[Monday],1))</f>
        <v>Week 25</v>
      </c>
      <c r="C179" s="1"/>
      <c r="D179" s="19"/>
      <c r="E179" s="3"/>
      <c r="J179" s="16"/>
      <c r="K179" s="16"/>
      <c r="L179" s="16"/>
      <c r="N179" t="str">
        <f>IF(TBLData[[#This Row],[Carbs]]*4+TBLData[[#This Row],[Protein]]*4+TBLData[[#This Row],[Fat]]*9=0,"",TBLData[[#This Row],[Carbs]]*4+TBLData[[#This Row],[Protein]]*4+TBLData[[#This Row],[Fat]]*9)</f>
        <v/>
      </c>
    </row>
    <row r="180" spans="1:14" x14ac:dyDescent="0.25">
      <c r="A180" s="1">
        <v>43270</v>
      </c>
      <c r="B180" s="1" t="str">
        <f>INDEX(TBLDates[Week Number],MATCH(TBLData[[#This Row],[Date]],TBLDates[Monday],1))</f>
        <v>Week 25</v>
      </c>
      <c r="C180" s="1"/>
      <c r="D180" s="19"/>
      <c r="E180" s="3"/>
      <c r="J180" s="16"/>
      <c r="K180" s="16"/>
      <c r="L180" s="16"/>
      <c r="N180" t="str">
        <f>IF(TBLData[[#This Row],[Carbs]]*4+TBLData[[#This Row],[Protein]]*4+TBLData[[#This Row],[Fat]]*9=0,"",TBLData[[#This Row],[Carbs]]*4+TBLData[[#This Row],[Protein]]*4+TBLData[[#This Row],[Fat]]*9)</f>
        <v/>
      </c>
    </row>
    <row r="181" spans="1:14" x14ac:dyDescent="0.25">
      <c r="A181" s="1">
        <v>43271</v>
      </c>
      <c r="B181" s="1" t="str">
        <f>INDEX(TBLDates[Week Number],MATCH(TBLData[[#This Row],[Date]],TBLDates[Monday],1))</f>
        <v>Week 25</v>
      </c>
      <c r="C181" s="1"/>
      <c r="D181" s="19"/>
      <c r="E181" s="3"/>
      <c r="J181" s="16"/>
      <c r="K181" s="16"/>
      <c r="L181" s="16"/>
      <c r="N181" t="str">
        <f>IF(TBLData[[#This Row],[Carbs]]*4+TBLData[[#This Row],[Protein]]*4+TBLData[[#This Row],[Fat]]*9=0,"",TBLData[[#This Row],[Carbs]]*4+TBLData[[#This Row],[Protein]]*4+TBLData[[#This Row],[Fat]]*9)</f>
        <v/>
      </c>
    </row>
    <row r="182" spans="1:14" x14ac:dyDescent="0.25">
      <c r="A182" s="1">
        <v>43272</v>
      </c>
      <c r="B182" s="1" t="str">
        <f>INDEX(TBLDates[Week Number],MATCH(TBLData[[#This Row],[Date]],TBLDates[Monday],1))</f>
        <v>Week 25</v>
      </c>
      <c r="C182" s="1"/>
      <c r="D182" s="19"/>
      <c r="E182" s="3"/>
      <c r="J182" s="16"/>
      <c r="K182" s="16"/>
      <c r="L182" s="16"/>
      <c r="N182" t="str">
        <f>IF(TBLData[[#This Row],[Carbs]]*4+TBLData[[#This Row],[Protein]]*4+TBLData[[#This Row],[Fat]]*9=0,"",TBLData[[#This Row],[Carbs]]*4+TBLData[[#This Row],[Protein]]*4+TBLData[[#This Row],[Fat]]*9)</f>
        <v/>
      </c>
    </row>
    <row r="183" spans="1:14" x14ac:dyDescent="0.25">
      <c r="A183" s="1">
        <v>43273</v>
      </c>
      <c r="B183" s="1" t="str">
        <f>INDEX(TBLDates[Week Number],MATCH(TBLData[[#This Row],[Date]],TBLDates[Monday],1))</f>
        <v>Week 25</v>
      </c>
      <c r="C183" s="1"/>
      <c r="D183" s="19"/>
      <c r="E183" s="3"/>
      <c r="J183" s="16"/>
      <c r="K183" s="16"/>
      <c r="L183" s="16"/>
      <c r="N183" t="str">
        <f>IF(TBLData[[#This Row],[Carbs]]*4+TBLData[[#This Row],[Protein]]*4+TBLData[[#This Row],[Fat]]*9=0,"",TBLData[[#This Row],[Carbs]]*4+TBLData[[#This Row],[Protein]]*4+TBLData[[#This Row],[Fat]]*9)</f>
        <v/>
      </c>
    </row>
    <row r="184" spans="1:14" x14ac:dyDescent="0.25">
      <c r="A184" s="1">
        <v>43274</v>
      </c>
      <c r="B184" s="1" t="str">
        <f>INDEX(TBLDates[Week Number],MATCH(TBLData[[#This Row],[Date]],TBLDates[Monday],1))</f>
        <v>Week 25</v>
      </c>
      <c r="C184" s="1"/>
      <c r="D184" s="19"/>
      <c r="E184" s="3"/>
      <c r="J184" s="16"/>
      <c r="K184" s="16"/>
      <c r="L184" s="16"/>
      <c r="N184" t="str">
        <f>IF(TBLData[[#This Row],[Carbs]]*4+TBLData[[#This Row],[Protein]]*4+TBLData[[#This Row],[Fat]]*9=0,"",TBLData[[#This Row],[Carbs]]*4+TBLData[[#This Row],[Protein]]*4+TBLData[[#This Row],[Fat]]*9)</f>
        <v/>
      </c>
    </row>
    <row r="185" spans="1:14" x14ac:dyDescent="0.25">
      <c r="A185" s="1">
        <v>43275</v>
      </c>
      <c r="B185" s="1" t="str">
        <f>INDEX(TBLDates[Week Number],MATCH(TBLData[[#This Row],[Date]],TBLDates[Monday],1))</f>
        <v>Week 25</v>
      </c>
      <c r="C185" s="1"/>
      <c r="D185" s="19"/>
      <c r="E185" s="3"/>
      <c r="J185" s="16"/>
      <c r="K185" s="16"/>
      <c r="L185" s="16"/>
      <c r="N185" t="str">
        <f>IF(TBLData[[#This Row],[Carbs]]*4+TBLData[[#This Row],[Protein]]*4+TBLData[[#This Row],[Fat]]*9=0,"",TBLData[[#This Row],[Carbs]]*4+TBLData[[#This Row],[Protein]]*4+TBLData[[#This Row],[Fat]]*9)</f>
        <v/>
      </c>
    </row>
    <row r="186" spans="1:14" x14ac:dyDescent="0.25">
      <c r="A186" s="1">
        <v>43276</v>
      </c>
      <c r="B186" s="1" t="str">
        <f>INDEX(TBLDates[Week Number],MATCH(TBLData[[#This Row],[Date]],TBLDates[Monday],1))</f>
        <v>Week 26</v>
      </c>
      <c r="C186" s="1"/>
      <c r="D186" s="19"/>
      <c r="E186" s="3"/>
      <c r="J186" s="16"/>
      <c r="K186" s="16"/>
      <c r="L186" s="16"/>
      <c r="N186" t="str">
        <f>IF(TBLData[[#This Row],[Carbs]]*4+TBLData[[#This Row],[Protein]]*4+TBLData[[#This Row],[Fat]]*9=0,"",TBLData[[#This Row],[Carbs]]*4+TBLData[[#This Row],[Protein]]*4+TBLData[[#This Row],[Fat]]*9)</f>
        <v/>
      </c>
    </row>
    <row r="187" spans="1:14" x14ac:dyDescent="0.25">
      <c r="A187" s="1">
        <v>43277</v>
      </c>
      <c r="B187" s="1" t="str">
        <f>INDEX(TBLDates[Week Number],MATCH(TBLData[[#This Row],[Date]],TBLDates[Monday],1))</f>
        <v>Week 26</v>
      </c>
      <c r="C187" s="1"/>
      <c r="D187" s="19"/>
      <c r="E187" s="3"/>
      <c r="J187" s="16"/>
      <c r="K187" s="16"/>
      <c r="L187" s="16"/>
      <c r="N187" t="str">
        <f>IF(TBLData[[#This Row],[Carbs]]*4+TBLData[[#This Row],[Protein]]*4+TBLData[[#This Row],[Fat]]*9=0,"",TBLData[[#This Row],[Carbs]]*4+TBLData[[#This Row],[Protein]]*4+TBLData[[#This Row],[Fat]]*9)</f>
        <v/>
      </c>
    </row>
    <row r="188" spans="1:14" x14ac:dyDescent="0.25">
      <c r="A188" s="1">
        <v>43278</v>
      </c>
      <c r="B188" s="1" t="str">
        <f>INDEX(TBLDates[Week Number],MATCH(TBLData[[#This Row],[Date]],TBLDates[Monday],1))</f>
        <v>Week 26</v>
      </c>
      <c r="C188" s="1"/>
      <c r="D188" s="19"/>
      <c r="E188" s="3"/>
      <c r="J188" s="16"/>
      <c r="K188" s="16"/>
      <c r="L188" s="16"/>
      <c r="N188" t="str">
        <f>IF(TBLData[[#This Row],[Carbs]]*4+TBLData[[#This Row],[Protein]]*4+TBLData[[#This Row],[Fat]]*9=0,"",TBLData[[#This Row],[Carbs]]*4+TBLData[[#This Row],[Protein]]*4+TBLData[[#This Row],[Fat]]*9)</f>
        <v/>
      </c>
    </row>
    <row r="189" spans="1:14" x14ac:dyDescent="0.25">
      <c r="A189" s="1">
        <v>43279</v>
      </c>
      <c r="B189" s="1" t="str">
        <f>INDEX(TBLDates[Week Number],MATCH(TBLData[[#This Row],[Date]],TBLDates[Monday],1))</f>
        <v>Week 26</v>
      </c>
      <c r="C189" s="1"/>
      <c r="D189" s="19"/>
      <c r="E189" s="3"/>
      <c r="J189" s="16"/>
      <c r="K189" s="16"/>
      <c r="L189" s="16"/>
      <c r="N189" t="str">
        <f>IF(TBLData[[#This Row],[Carbs]]*4+TBLData[[#This Row],[Protein]]*4+TBLData[[#This Row],[Fat]]*9=0,"",TBLData[[#This Row],[Carbs]]*4+TBLData[[#This Row],[Protein]]*4+TBLData[[#This Row],[Fat]]*9)</f>
        <v/>
      </c>
    </row>
    <row r="190" spans="1:14" x14ac:dyDescent="0.25">
      <c r="A190" s="1">
        <v>43280</v>
      </c>
      <c r="B190" s="1" t="str">
        <f>INDEX(TBLDates[Week Number],MATCH(TBLData[[#This Row],[Date]],TBLDates[Monday],1))</f>
        <v>Week 26</v>
      </c>
      <c r="C190" s="1"/>
      <c r="D190" s="19"/>
      <c r="E190" s="3"/>
      <c r="J190" s="16"/>
      <c r="K190" s="16"/>
      <c r="L190" s="16"/>
      <c r="N190" t="str">
        <f>IF(TBLData[[#This Row],[Carbs]]*4+TBLData[[#This Row],[Protein]]*4+TBLData[[#This Row],[Fat]]*9=0,"",TBLData[[#This Row],[Carbs]]*4+TBLData[[#This Row],[Protein]]*4+TBLData[[#This Row],[Fat]]*9)</f>
        <v/>
      </c>
    </row>
    <row r="191" spans="1:14" x14ac:dyDescent="0.25">
      <c r="A191" s="1">
        <v>43281</v>
      </c>
      <c r="B191" s="1" t="str">
        <f>INDEX(TBLDates[Week Number],MATCH(TBLData[[#This Row],[Date]],TBLDates[Monday],1))</f>
        <v>Week 26</v>
      </c>
      <c r="C191" s="1"/>
      <c r="D191" s="19"/>
      <c r="E191" s="3"/>
      <c r="J191" s="16"/>
      <c r="K191" s="16"/>
      <c r="L191" s="16"/>
      <c r="N191" t="str">
        <f>IF(TBLData[[#This Row],[Carbs]]*4+TBLData[[#This Row],[Protein]]*4+TBLData[[#This Row],[Fat]]*9=0,"",TBLData[[#This Row],[Carbs]]*4+TBLData[[#This Row],[Protein]]*4+TBLData[[#This Row],[Fat]]*9)</f>
        <v/>
      </c>
    </row>
    <row r="192" spans="1:14" x14ac:dyDescent="0.25">
      <c r="A192" s="1">
        <v>43282</v>
      </c>
      <c r="B192" s="1" t="str">
        <f>INDEX(TBLDates[Week Number],MATCH(TBLData[[#This Row],[Date]],TBLDates[Monday],1))</f>
        <v>Week 26</v>
      </c>
      <c r="C192" s="1"/>
      <c r="D192" s="19"/>
      <c r="E192" s="3"/>
      <c r="J192" s="16"/>
      <c r="K192" s="16"/>
      <c r="L192" s="16"/>
      <c r="N192" t="str">
        <f>IF(TBLData[[#This Row],[Carbs]]*4+TBLData[[#This Row],[Protein]]*4+TBLData[[#This Row],[Fat]]*9=0,"",TBLData[[#This Row],[Carbs]]*4+TBLData[[#This Row],[Protein]]*4+TBLData[[#This Row],[Fat]]*9)</f>
        <v/>
      </c>
    </row>
    <row r="193" spans="1:14" x14ac:dyDescent="0.25">
      <c r="A193" s="1">
        <v>43283</v>
      </c>
      <c r="B193" s="1" t="str">
        <f>INDEX(TBLDates[Week Number],MATCH(TBLData[[#This Row],[Date]],TBLDates[Monday],1))</f>
        <v>Week 27</v>
      </c>
      <c r="C193" s="1"/>
      <c r="D193" s="19"/>
      <c r="E193" s="3"/>
      <c r="J193" s="16"/>
      <c r="K193" s="16"/>
      <c r="L193" s="16"/>
      <c r="N193" t="str">
        <f>IF(TBLData[[#This Row],[Carbs]]*4+TBLData[[#This Row],[Protein]]*4+TBLData[[#This Row],[Fat]]*9=0,"",TBLData[[#This Row],[Carbs]]*4+TBLData[[#This Row],[Protein]]*4+TBLData[[#This Row],[Fat]]*9)</f>
        <v/>
      </c>
    </row>
    <row r="194" spans="1:14" x14ac:dyDescent="0.25">
      <c r="A194" s="1">
        <v>43284</v>
      </c>
      <c r="B194" s="1" t="str">
        <f>INDEX(TBLDates[Week Number],MATCH(TBLData[[#This Row],[Date]],TBLDates[Monday],1))</f>
        <v>Week 27</v>
      </c>
      <c r="C194" s="1"/>
      <c r="D194" s="19"/>
      <c r="E194" s="3"/>
      <c r="J194" s="16"/>
      <c r="K194" s="16"/>
      <c r="L194" s="16"/>
      <c r="N194" t="str">
        <f>IF(TBLData[[#This Row],[Carbs]]*4+TBLData[[#This Row],[Protein]]*4+TBLData[[#This Row],[Fat]]*9=0,"",TBLData[[#This Row],[Carbs]]*4+TBLData[[#This Row],[Protein]]*4+TBLData[[#This Row],[Fat]]*9)</f>
        <v/>
      </c>
    </row>
    <row r="195" spans="1:14" x14ac:dyDescent="0.25">
      <c r="A195" s="1">
        <v>43285</v>
      </c>
      <c r="B195" s="1" t="str">
        <f>INDEX(TBLDates[Week Number],MATCH(TBLData[[#This Row],[Date]],TBLDates[Monday],1))</f>
        <v>Week 27</v>
      </c>
      <c r="C195" s="1"/>
      <c r="D195" s="19"/>
      <c r="E195" s="3"/>
      <c r="J195" s="16"/>
      <c r="K195" s="16"/>
      <c r="L195" s="16"/>
      <c r="N195" t="str">
        <f>IF(TBLData[[#This Row],[Carbs]]*4+TBLData[[#This Row],[Protein]]*4+TBLData[[#This Row],[Fat]]*9=0,"",TBLData[[#This Row],[Carbs]]*4+TBLData[[#This Row],[Protein]]*4+TBLData[[#This Row],[Fat]]*9)</f>
        <v/>
      </c>
    </row>
    <row r="196" spans="1:14" x14ac:dyDescent="0.25">
      <c r="A196" s="1">
        <v>43286</v>
      </c>
      <c r="B196" s="1" t="str">
        <f>INDEX(TBLDates[Week Number],MATCH(TBLData[[#This Row],[Date]],TBLDates[Monday],1))</f>
        <v>Week 27</v>
      </c>
      <c r="C196" s="1"/>
      <c r="D196" s="19"/>
      <c r="E196" s="3"/>
      <c r="J196" s="16"/>
      <c r="K196" s="16"/>
      <c r="L196" s="16"/>
      <c r="N196" t="str">
        <f>IF(TBLData[[#This Row],[Carbs]]*4+TBLData[[#This Row],[Protein]]*4+TBLData[[#This Row],[Fat]]*9=0,"",TBLData[[#This Row],[Carbs]]*4+TBLData[[#This Row],[Protein]]*4+TBLData[[#This Row],[Fat]]*9)</f>
        <v/>
      </c>
    </row>
    <row r="197" spans="1:14" x14ac:dyDescent="0.25">
      <c r="A197" s="1">
        <v>43287</v>
      </c>
      <c r="B197" s="1" t="str">
        <f>INDEX(TBLDates[Week Number],MATCH(TBLData[[#This Row],[Date]],TBLDates[Monday],1))</f>
        <v>Week 27</v>
      </c>
      <c r="C197" s="1"/>
      <c r="D197" s="19"/>
      <c r="E197" s="3"/>
      <c r="J197" s="16"/>
      <c r="K197" s="16"/>
      <c r="L197" s="16"/>
      <c r="N197" t="str">
        <f>IF(TBLData[[#This Row],[Carbs]]*4+TBLData[[#This Row],[Protein]]*4+TBLData[[#This Row],[Fat]]*9=0,"",TBLData[[#This Row],[Carbs]]*4+TBLData[[#This Row],[Protein]]*4+TBLData[[#This Row],[Fat]]*9)</f>
        <v/>
      </c>
    </row>
    <row r="198" spans="1:14" x14ac:dyDescent="0.25">
      <c r="A198" s="1">
        <v>43288</v>
      </c>
      <c r="B198" s="1" t="str">
        <f>INDEX(TBLDates[Week Number],MATCH(TBLData[[#This Row],[Date]],TBLDates[Monday],1))</f>
        <v>Week 27</v>
      </c>
      <c r="C198" s="1"/>
      <c r="D198" s="19"/>
      <c r="E198" s="3"/>
      <c r="J198" s="16"/>
      <c r="K198" s="16"/>
      <c r="L198" s="16"/>
      <c r="N198" t="str">
        <f>IF(TBLData[[#This Row],[Carbs]]*4+TBLData[[#This Row],[Protein]]*4+TBLData[[#This Row],[Fat]]*9=0,"",TBLData[[#This Row],[Carbs]]*4+TBLData[[#This Row],[Protein]]*4+TBLData[[#This Row],[Fat]]*9)</f>
        <v/>
      </c>
    </row>
    <row r="199" spans="1:14" x14ac:dyDescent="0.25">
      <c r="A199" s="1">
        <v>43289</v>
      </c>
      <c r="B199" s="1" t="str">
        <f>INDEX(TBLDates[Week Number],MATCH(TBLData[[#This Row],[Date]],TBLDates[Monday],1))</f>
        <v>Week 27</v>
      </c>
      <c r="C199" s="1"/>
      <c r="D199" s="19"/>
      <c r="E199" s="3"/>
      <c r="J199" s="16"/>
      <c r="K199" s="16"/>
      <c r="L199" s="16"/>
      <c r="N199" t="str">
        <f>IF(TBLData[[#This Row],[Carbs]]*4+TBLData[[#This Row],[Protein]]*4+TBLData[[#This Row],[Fat]]*9=0,"",TBLData[[#This Row],[Carbs]]*4+TBLData[[#This Row],[Protein]]*4+TBLData[[#This Row],[Fat]]*9)</f>
        <v/>
      </c>
    </row>
    <row r="200" spans="1:14" x14ac:dyDescent="0.25">
      <c r="A200" s="1">
        <v>43290</v>
      </c>
      <c r="B200" s="1" t="str">
        <f>INDEX(TBLDates[Week Number],MATCH(TBLData[[#This Row],[Date]],TBLDates[Monday],1))</f>
        <v>Week 28</v>
      </c>
      <c r="C200" s="1"/>
      <c r="D200" s="19"/>
      <c r="E200" s="3"/>
      <c r="J200" s="16"/>
      <c r="K200" s="16"/>
      <c r="L200" s="16"/>
      <c r="N200" t="str">
        <f>IF(TBLData[[#This Row],[Carbs]]*4+TBLData[[#This Row],[Protein]]*4+TBLData[[#This Row],[Fat]]*9=0,"",TBLData[[#This Row],[Carbs]]*4+TBLData[[#This Row],[Protein]]*4+TBLData[[#This Row],[Fat]]*9)</f>
        <v/>
      </c>
    </row>
    <row r="201" spans="1:14" x14ac:dyDescent="0.25">
      <c r="A201" s="1">
        <v>43291</v>
      </c>
      <c r="B201" s="1" t="str">
        <f>INDEX(TBLDates[Week Number],MATCH(TBLData[[#This Row],[Date]],TBLDates[Monday],1))</f>
        <v>Week 28</v>
      </c>
      <c r="C201" s="1"/>
      <c r="D201" s="19"/>
      <c r="E201" s="3"/>
      <c r="J201" s="16"/>
      <c r="K201" s="16"/>
      <c r="L201" s="16"/>
      <c r="N201" t="str">
        <f>IF(TBLData[[#This Row],[Carbs]]*4+TBLData[[#This Row],[Protein]]*4+TBLData[[#This Row],[Fat]]*9=0,"",TBLData[[#This Row],[Carbs]]*4+TBLData[[#This Row],[Protein]]*4+TBLData[[#This Row],[Fat]]*9)</f>
        <v/>
      </c>
    </row>
    <row r="202" spans="1:14" x14ac:dyDescent="0.25">
      <c r="A202" s="1">
        <v>43292</v>
      </c>
      <c r="B202" s="1" t="str">
        <f>INDEX(TBLDates[Week Number],MATCH(TBLData[[#This Row],[Date]],TBLDates[Monday],1))</f>
        <v>Week 28</v>
      </c>
      <c r="C202" s="1"/>
      <c r="D202" s="19"/>
      <c r="E202" s="3"/>
      <c r="J202" s="16"/>
      <c r="K202" s="16"/>
      <c r="L202" s="16"/>
      <c r="N202" t="str">
        <f>IF(TBLData[[#This Row],[Carbs]]*4+TBLData[[#This Row],[Protein]]*4+TBLData[[#This Row],[Fat]]*9=0,"",TBLData[[#This Row],[Carbs]]*4+TBLData[[#This Row],[Protein]]*4+TBLData[[#This Row],[Fat]]*9)</f>
        <v/>
      </c>
    </row>
    <row r="203" spans="1:14" x14ac:dyDescent="0.25">
      <c r="A203" s="1">
        <v>43293</v>
      </c>
      <c r="B203" s="1" t="str">
        <f>INDEX(TBLDates[Week Number],MATCH(TBLData[[#This Row],[Date]],TBLDates[Monday],1))</f>
        <v>Week 28</v>
      </c>
      <c r="C203" s="1"/>
      <c r="D203" s="19"/>
      <c r="E203" s="3"/>
      <c r="J203" s="16"/>
      <c r="K203" s="16"/>
      <c r="L203" s="16"/>
      <c r="N203" t="str">
        <f>IF(TBLData[[#This Row],[Carbs]]*4+TBLData[[#This Row],[Protein]]*4+TBLData[[#This Row],[Fat]]*9=0,"",TBLData[[#This Row],[Carbs]]*4+TBLData[[#This Row],[Protein]]*4+TBLData[[#This Row],[Fat]]*9)</f>
        <v/>
      </c>
    </row>
    <row r="204" spans="1:14" x14ac:dyDescent="0.25">
      <c r="A204" s="1">
        <v>43294</v>
      </c>
      <c r="B204" s="1" t="str">
        <f>INDEX(TBLDates[Week Number],MATCH(TBLData[[#This Row],[Date]],TBLDates[Monday],1))</f>
        <v>Week 28</v>
      </c>
      <c r="C204" s="1"/>
      <c r="D204" s="19"/>
      <c r="E204" s="3"/>
      <c r="J204" s="16"/>
      <c r="K204" s="16"/>
      <c r="L204" s="16"/>
      <c r="N204" t="str">
        <f>IF(TBLData[[#This Row],[Carbs]]*4+TBLData[[#This Row],[Protein]]*4+TBLData[[#This Row],[Fat]]*9=0,"",TBLData[[#This Row],[Carbs]]*4+TBLData[[#This Row],[Protein]]*4+TBLData[[#This Row],[Fat]]*9)</f>
        <v/>
      </c>
    </row>
    <row r="205" spans="1:14" x14ac:dyDescent="0.25">
      <c r="A205" s="1">
        <v>43295</v>
      </c>
      <c r="B205" s="1" t="str">
        <f>INDEX(TBLDates[Week Number],MATCH(TBLData[[#This Row],[Date]],TBLDates[Monday],1))</f>
        <v>Week 28</v>
      </c>
      <c r="C205" s="1"/>
      <c r="D205" s="19"/>
      <c r="E205" s="3"/>
      <c r="J205" s="16"/>
      <c r="K205" s="16"/>
      <c r="L205" s="16"/>
      <c r="N205" t="str">
        <f>IF(TBLData[[#This Row],[Carbs]]*4+TBLData[[#This Row],[Protein]]*4+TBLData[[#This Row],[Fat]]*9=0,"",TBLData[[#This Row],[Carbs]]*4+TBLData[[#This Row],[Protein]]*4+TBLData[[#This Row],[Fat]]*9)</f>
        <v/>
      </c>
    </row>
    <row r="206" spans="1:14" x14ac:dyDescent="0.25">
      <c r="A206" s="1">
        <v>43296</v>
      </c>
      <c r="B206" s="1" t="str">
        <f>INDEX(TBLDates[Week Number],MATCH(TBLData[[#This Row],[Date]],TBLDates[Monday],1))</f>
        <v>Week 28</v>
      </c>
      <c r="C206" s="1"/>
      <c r="D206" s="19"/>
      <c r="E206" s="3"/>
      <c r="J206" s="16"/>
      <c r="K206" s="16"/>
      <c r="L206" s="16"/>
      <c r="N206" t="str">
        <f>IF(TBLData[[#This Row],[Carbs]]*4+TBLData[[#This Row],[Protein]]*4+TBLData[[#This Row],[Fat]]*9=0,"",TBLData[[#This Row],[Carbs]]*4+TBLData[[#This Row],[Protein]]*4+TBLData[[#This Row],[Fat]]*9)</f>
        <v/>
      </c>
    </row>
    <row r="207" spans="1:14" x14ac:dyDescent="0.25">
      <c r="A207" s="1">
        <v>43297</v>
      </c>
      <c r="B207" s="1" t="str">
        <f>INDEX(TBLDates[Week Number],MATCH(TBLData[[#This Row],[Date]],TBLDates[Monday],1))</f>
        <v>Week 29</v>
      </c>
      <c r="C207" s="1"/>
      <c r="D207" s="19"/>
      <c r="E207" s="3"/>
      <c r="J207" s="16"/>
      <c r="K207" s="16"/>
      <c r="L207" s="16"/>
      <c r="N207" t="str">
        <f>IF(TBLData[[#This Row],[Carbs]]*4+TBLData[[#This Row],[Protein]]*4+TBLData[[#This Row],[Fat]]*9=0,"",TBLData[[#This Row],[Carbs]]*4+TBLData[[#This Row],[Protein]]*4+TBLData[[#This Row],[Fat]]*9)</f>
        <v/>
      </c>
    </row>
    <row r="208" spans="1:14" x14ac:dyDescent="0.25">
      <c r="A208" s="1">
        <v>43298</v>
      </c>
      <c r="B208" s="1" t="str">
        <f>INDEX(TBLDates[Week Number],MATCH(TBLData[[#This Row],[Date]],TBLDates[Monday],1))</f>
        <v>Week 29</v>
      </c>
      <c r="C208" s="1"/>
      <c r="D208" s="19"/>
      <c r="E208" s="3"/>
      <c r="J208" s="16"/>
      <c r="K208" s="16"/>
      <c r="L208" s="16"/>
      <c r="N208" t="str">
        <f>IF(TBLData[[#This Row],[Carbs]]*4+TBLData[[#This Row],[Protein]]*4+TBLData[[#This Row],[Fat]]*9=0,"",TBLData[[#This Row],[Carbs]]*4+TBLData[[#This Row],[Protein]]*4+TBLData[[#This Row],[Fat]]*9)</f>
        <v/>
      </c>
    </row>
    <row r="209" spans="1:14" x14ac:dyDescent="0.25">
      <c r="A209" s="1">
        <v>43299</v>
      </c>
      <c r="B209" s="1" t="str">
        <f>INDEX(TBLDates[Week Number],MATCH(TBLData[[#This Row],[Date]],TBLDates[Monday],1))</f>
        <v>Week 29</v>
      </c>
      <c r="C209" s="1"/>
      <c r="D209" s="19"/>
      <c r="E209" s="3"/>
      <c r="J209" s="16"/>
      <c r="K209" s="16"/>
      <c r="L209" s="16"/>
      <c r="N209" t="str">
        <f>IF(TBLData[[#This Row],[Carbs]]*4+TBLData[[#This Row],[Protein]]*4+TBLData[[#This Row],[Fat]]*9=0,"",TBLData[[#This Row],[Carbs]]*4+TBLData[[#This Row],[Protein]]*4+TBLData[[#This Row],[Fat]]*9)</f>
        <v/>
      </c>
    </row>
    <row r="210" spans="1:14" x14ac:dyDescent="0.25">
      <c r="A210" s="1">
        <v>43300</v>
      </c>
      <c r="B210" s="1" t="str">
        <f>INDEX(TBLDates[Week Number],MATCH(TBLData[[#This Row],[Date]],TBLDates[Monday],1))</f>
        <v>Week 29</v>
      </c>
      <c r="C210" s="1"/>
      <c r="D210" s="19"/>
      <c r="E210" s="3"/>
      <c r="J210" s="16"/>
      <c r="K210" s="16"/>
      <c r="L210" s="16"/>
      <c r="N210" t="str">
        <f>IF(TBLData[[#This Row],[Carbs]]*4+TBLData[[#This Row],[Protein]]*4+TBLData[[#This Row],[Fat]]*9=0,"",TBLData[[#This Row],[Carbs]]*4+TBLData[[#This Row],[Protein]]*4+TBLData[[#This Row],[Fat]]*9)</f>
        <v/>
      </c>
    </row>
    <row r="211" spans="1:14" x14ac:dyDescent="0.25">
      <c r="A211" s="1">
        <v>43301</v>
      </c>
      <c r="B211" s="1" t="str">
        <f>INDEX(TBLDates[Week Number],MATCH(TBLData[[#This Row],[Date]],TBLDates[Monday],1))</f>
        <v>Week 29</v>
      </c>
      <c r="C211" s="1"/>
      <c r="D211" s="19"/>
      <c r="E211" s="3"/>
      <c r="J211" s="16"/>
      <c r="K211" s="16"/>
      <c r="L211" s="16"/>
      <c r="N211" t="str">
        <f>IF(TBLData[[#This Row],[Carbs]]*4+TBLData[[#This Row],[Protein]]*4+TBLData[[#This Row],[Fat]]*9=0,"",TBLData[[#This Row],[Carbs]]*4+TBLData[[#This Row],[Protein]]*4+TBLData[[#This Row],[Fat]]*9)</f>
        <v/>
      </c>
    </row>
    <row r="212" spans="1:14" x14ac:dyDescent="0.25">
      <c r="A212" s="1">
        <v>43302</v>
      </c>
      <c r="B212" s="1" t="str">
        <f>INDEX(TBLDates[Week Number],MATCH(TBLData[[#This Row],[Date]],TBLDates[Monday],1))</f>
        <v>Week 29</v>
      </c>
      <c r="C212" s="1"/>
      <c r="D212" s="19"/>
      <c r="E212" s="3"/>
      <c r="J212" s="16"/>
      <c r="K212" s="16"/>
      <c r="L212" s="16"/>
      <c r="N212" t="str">
        <f>IF(TBLData[[#This Row],[Carbs]]*4+TBLData[[#This Row],[Protein]]*4+TBLData[[#This Row],[Fat]]*9=0,"",TBLData[[#This Row],[Carbs]]*4+TBLData[[#This Row],[Protein]]*4+TBLData[[#This Row],[Fat]]*9)</f>
        <v/>
      </c>
    </row>
    <row r="213" spans="1:14" x14ac:dyDescent="0.25">
      <c r="A213" s="1">
        <v>43303</v>
      </c>
      <c r="B213" s="1" t="str">
        <f>INDEX(TBLDates[Week Number],MATCH(TBLData[[#This Row],[Date]],TBLDates[Monday],1))</f>
        <v>Week 29</v>
      </c>
      <c r="C213" s="1"/>
      <c r="D213" s="19"/>
      <c r="E213" s="3"/>
      <c r="J213" s="16"/>
      <c r="K213" s="16"/>
      <c r="L213" s="16"/>
      <c r="N213" t="str">
        <f>IF(TBLData[[#This Row],[Carbs]]*4+TBLData[[#This Row],[Protein]]*4+TBLData[[#This Row],[Fat]]*9=0,"",TBLData[[#This Row],[Carbs]]*4+TBLData[[#This Row],[Protein]]*4+TBLData[[#This Row],[Fat]]*9)</f>
        <v/>
      </c>
    </row>
    <row r="214" spans="1:14" x14ac:dyDescent="0.25">
      <c r="A214" s="1">
        <v>43304</v>
      </c>
      <c r="B214" s="1" t="str">
        <f>INDEX(TBLDates[Week Number],MATCH(TBLData[[#This Row],[Date]],TBLDates[Monday],1))</f>
        <v>Week 30</v>
      </c>
      <c r="C214" s="1"/>
      <c r="D214" s="19"/>
      <c r="E214" s="3"/>
      <c r="J214" s="16"/>
      <c r="K214" s="16"/>
      <c r="L214" s="16"/>
      <c r="N214" t="str">
        <f>IF(TBLData[[#This Row],[Carbs]]*4+TBLData[[#This Row],[Protein]]*4+TBLData[[#This Row],[Fat]]*9=0,"",TBLData[[#This Row],[Carbs]]*4+TBLData[[#This Row],[Protein]]*4+TBLData[[#This Row],[Fat]]*9)</f>
        <v/>
      </c>
    </row>
    <row r="215" spans="1:14" x14ac:dyDescent="0.25">
      <c r="A215" s="1">
        <v>43305</v>
      </c>
      <c r="B215" s="1" t="str">
        <f>INDEX(TBLDates[Week Number],MATCH(TBLData[[#This Row],[Date]],TBLDates[Monday],1))</f>
        <v>Week 30</v>
      </c>
      <c r="C215" s="1"/>
      <c r="D215" s="19"/>
      <c r="E215" s="3"/>
      <c r="J215" s="16"/>
      <c r="K215" s="16"/>
      <c r="L215" s="16"/>
      <c r="N215" t="str">
        <f>IF(TBLData[[#This Row],[Carbs]]*4+TBLData[[#This Row],[Protein]]*4+TBLData[[#This Row],[Fat]]*9=0,"",TBLData[[#This Row],[Carbs]]*4+TBLData[[#This Row],[Protein]]*4+TBLData[[#This Row],[Fat]]*9)</f>
        <v/>
      </c>
    </row>
    <row r="216" spans="1:14" x14ac:dyDescent="0.25">
      <c r="A216" s="1">
        <v>43306</v>
      </c>
      <c r="B216" s="1" t="str">
        <f>INDEX(TBLDates[Week Number],MATCH(TBLData[[#This Row],[Date]],TBLDates[Monday],1))</f>
        <v>Week 30</v>
      </c>
      <c r="C216" s="1"/>
      <c r="D216" s="19"/>
      <c r="E216" s="3"/>
      <c r="J216" s="16"/>
      <c r="K216" s="16"/>
      <c r="L216" s="16"/>
      <c r="N216" t="str">
        <f>IF(TBLData[[#This Row],[Carbs]]*4+TBLData[[#This Row],[Protein]]*4+TBLData[[#This Row],[Fat]]*9=0,"",TBLData[[#This Row],[Carbs]]*4+TBLData[[#This Row],[Protein]]*4+TBLData[[#This Row],[Fat]]*9)</f>
        <v/>
      </c>
    </row>
    <row r="217" spans="1:14" x14ac:dyDescent="0.25">
      <c r="A217" s="1">
        <v>43307</v>
      </c>
      <c r="B217" s="1" t="str">
        <f>INDEX(TBLDates[Week Number],MATCH(TBLData[[#This Row],[Date]],TBLDates[Monday],1))</f>
        <v>Week 30</v>
      </c>
      <c r="C217" s="1"/>
      <c r="D217" s="19"/>
      <c r="E217" s="3"/>
      <c r="J217" s="16"/>
      <c r="K217" s="16"/>
      <c r="L217" s="16"/>
      <c r="N217" t="str">
        <f>IF(TBLData[[#This Row],[Carbs]]*4+TBLData[[#This Row],[Protein]]*4+TBLData[[#This Row],[Fat]]*9=0,"",TBLData[[#This Row],[Carbs]]*4+TBLData[[#This Row],[Protein]]*4+TBLData[[#This Row],[Fat]]*9)</f>
        <v/>
      </c>
    </row>
    <row r="218" spans="1:14" x14ac:dyDescent="0.25">
      <c r="A218" s="1">
        <v>43308</v>
      </c>
      <c r="B218" s="1" t="str">
        <f>INDEX(TBLDates[Week Number],MATCH(TBLData[[#This Row],[Date]],TBLDates[Monday],1))</f>
        <v>Week 30</v>
      </c>
      <c r="C218" s="1"/>
      <c r="D218" s="19"/>
      <c r="E218" s="3"/>
      <c r="J218" s="16"/>
      <c r="K218" s="16"/>
      <c r="L218" s="16"/>
      <c r="N218" t="str">
        <f>IF(TBLData[[#This Row],[Carbs]]*4+TBLData[[#This Row],[Protein]]*4+TBLData[[#This Row],[Fat]]*9=0,"",TBLData[[#This Row],[Carbs]]*4+TBLData[[#This Row],[Protein]]*4+TBLData[[#This Row],[Fat]]*9)</f>
        <v/>
      </c>
    </row>
    <row r="219" spans="1:14" x14ac:dyDescent="0.25">
      <c r="A219" s="1">
        <v>43309</v>
      </c>
      <c r="B219" s="1" t="str">
        <f>INDEX(TBLDates[Week Number],MATCH(TBLData[[#This Row],[Date]],TBLDates[Monday],1))</f>
        <v>Week 30</v>
      </c>
      <c r="C219" s="1"/>
      <c r="D219" s="19"/>
      <c r="E219" s="3"/>
      <c r="J219" s="16"/>
      <c r="K219" s="16"/>
      <c r="L219" s="16"/>
      <c r="N219" t="str">
        <f>IF(TBLData[[#This Row],[Carbs]]*4+TBLData[[#This Row],[Protein]]*4+TBLData[[#This Row],[Fat]]*9=0,"",TBLData[[#This Row],[Carbs]]*4+TBLData[[#This Row],[Protein]]*4+TBLData[[#This Row],[Fat]]*9)</f>
        <v/>
      </c>
    </row>
    <row r="220" spans="1:14" x14ac:dyDescent="0.25">
      <c r="A220" s="1">
        <v>43310</v>
      </c>
      <c r="B220" s="1" t="str">
        <f>INDEX(TBLDates[Week Number],MATCH(TBLData[[#This Row],[Date]],TBLDates[Monday],1))</f>
        <v>Week 30</v>
      </c>
      <c r="C220" s="1"/>
      <c r="D220" s="19"/>
      <c r="E220" s="3"/>
      <c r="J220" s="16"/>
      <c r="K220" s="16"/>
      <c r="L220" s="16"/>
      <c r="N220" t="str">
        <f>IF(TBLData[[#This Row],[Carbs]]*4+TBLData[[#This Row],[Protein]]*4+TBLData[[#This Row],[Fat]]*9=0,"",TBLData[[#This Row],[Carbs]]*4+TBLData[[#This Row],[Protein]]*4+TBLData[[#This Row],[Fat]]*9)</f>
        <v/>
      </c>
    </row>
    <row r="221" spans="1:14" x14ac:dyDescent="0.25">
      <c r="A221" s="1">
        <v>43311</v>
      </c>
      <c r="B221" s="1" t="str">
        <f>INDEX(TBLDates[Week Number],MATCH(TBLData[[#This Row],[Date]],TBLDates[Monday],1))</f>
        <v>Week 31</v>
      </c>
      <c r="C221" s="1"/>
      <c r="D221" s="19"/>
      <c r="E221" s="3"/>
      <c r="J221" s="16"/>
      <c r="K221" s="16"/>
      <c r="L221" s="16"/>
      <c r="N221" t="str">
        <f>IF(TBLData[[#This Row],[Carbs]]*4+TBLData[[#This Row],[Protein]]*4+TBLData[[#This Row],[Fat]]*9=0,"",TBLData[[#This Row],[Carbs]]*4+TBLData[[#This Row],[Protein]]*4+TBLData[[#This Row],[Fat]]*9)</f>
        <v/>
      </c>
    </row>
    <row r="222" spans="1:14" x14ac:dyDescent="0.25">
      <c r="A222" s="1">
        <v>43312</v>
      </c>
      <c r="B222" s="1" t="str">
        <f>INDEX(TBLDates[Week Number],MATCH(TBLData[[#This Row],[Date]],TBLDates[Monday],1))</f>
        <v>Week 31</v>
      </c>
      <c r="C222" s="1"/>
      <c r="D222" s="19"/>
      <c r="E222" s="3"/>
      <c r="J222" s="16"/>
      <c r="K222" s="16"/>
      <c r="L222" s="16"/>
      <c r="N222" t="str">
        <f>IF(TBLData[[#This Row],[Carbs]]*4+TBLData[[#This Row],[Protein]]*4+TBLData[[#This Row],[Fat]]*9=0,"",TBLData[[#This Row],[Carbs]]*4+TBLData[[#This Row],[Protein]]*4+TBLData[[#This Row],[Fat]]*9)</f>
        <v/>
      </c>
    </row>
    <row r="223" spans="1:14" x14ac:dyDescent="0.25">
      <c r="A223" s="1">
        <v>43313</v>
      </c>
      <c r="B223" s="1" t="str">
        <f>INDEX(TBLDates[Week Number],MATCH(TBLData[[#This Row],[Date]],TBLDates[Monday],1))</f>
        <v>Week 31</v>
      </c>
      <c r="C223" s="1"/>
      <c r="D223" s="19"/>
      <c r="E223" s="3"/>
      <c r="J223" s="16"/>
      <c r="K223" s="16"/>
      <c r="L223" s="16"/>
      <c r="N223" t="str">
        <f>IF(TBLData[[#This Row],[Carbs]]*4+TBLData[[#This Row],[Protein]]*4+TBLData[[#This Row],[Fat]]*9=0,"",TBLData[[#This Row],[Carbs]]*4+TBLData[[#This Row],[Protein]]*4+TBLData[[#This Row],[Fat]]*9)</f>
        <v/>
      </c>
    </row>
    <row r="224" spans="1:14" x14ac:dyDescent="0.25">
      <c r="A224" s="1">
        <v>43314</v>
      </c>
      <c r="B224" s="1" t="str">
        <f>INDEX(TBLDates[Week Number],MATCH(TBLData[[#This Row],[Date]],TBLDates[Monday],1))</f>
        <v>Week 31</v>
      </c>
      <c r="C224" s="1"/>
      <c r="D224" s="19"/>
      <c r="E224" s="3"/>
      <c r="J224" s="16"/>
      <c r="K224" s="16"/>
      <c r="L224" s="16"/>
      <c r="N224" t="str">
        <f>IF(TBLData[[#This Row],[Carbs]]*4+TBLData[[#This Row],[Protein]]*4+TBLData[[#This Row],[Fat]]*9=0,"",TBLData[[#This Row],[Carbs]]*4+TBLData[[#This Row],[Protein]]*4+TBLData[[#This Row],[Fat]]*9)</f>
        <v/>
      </c>
    </row>
    <row r="225" spans="1:14" x14ac:dyDescent="0.25">
      <c r="A225" s="1">
        <v>43315</v>
      </c>
      <c r="B225" s="1" t="str">
        <f>INDEX(TBLDates[Week Number],MATCH(TBLData[[#This Row],[Date]],TBLDates[Monday],1))</f>
        <v>Week 31</v>
      </c>
      <c r="C225" s="1"/>
      <c r="D225" s="19"/>
      <c r="E225" s="3"/>
      <c r="J225" s="16"/>
      <c r="K225" s="16"/>
      <c r="L225" s="16"/>
      <c r="N225" t="str">
        <f>IF(TBLData[[#This Row],[Carbs]]*4+TBLData[[#This Row],[Protein]]*4+TBLData[[#This Row],[Fat]]*9=0,"",TBLData[[#This Row],[Carbs]]*4+TBLData[[#This Row],[Protein]]*4+TBLData[[#This Row],[Fat]]*9)</f>
        <v/>
      </c>
    </row>
    <row r="226" spans="1:14" x14ac:dyDescent="0.25">
      <c r="A226" s="1">
        <v>43316</v>
      </c>
      <c r="B226" s="1" t="str">
        <f>INDEX(TBLDates[Week Number],MATCH(TBLData[[#This Row],[Date]],TBLDates[Monday],1))</f>
        <v>Week 31</v>
      </c>
      <c r="C226" s="1"/>
      <c r="D226" s="19"/>
      <c r="E226" s="3"/>
      <c r="J226" s="16"/>
      <c r="K226" s="16"/>
      <c r="L226" s="16"/>
      <c r="N226" t="str">
        <f>IF(TBLData[[#This Row],[Carbs]]*4+TBLData[[#This Row],[Protein]]*4+TBLData[[#This Row],[Fat]]*9=0,"",TBLData[[#This Row],[Carbs]]*4+TBLData[[#This Row],[Protein]]*4+TBLData[[#This Row],[Fat]]*9)</f>
        <v/>
      </c>
    </row>
    <row r="227" spans="1:14" x14ac:dyDescent="0.25">
      <c r="A227" s="1">
        <v>43317</v>
      </c>
      <c r="B227" s="1" t="str">
        <f>INDEX(TBLDates[Week Number],MATCH(TBLData[[#This Row],[Date]],TBLDates[Monday],1))</f>
        <v>Week 31</v>
      </c>
      <c r="C227" s="1"/>
      <c r="D227" s="19"/>
      <c r="E227" s="3"/>
      <c r="J227" s="16"/>
      <c r="K227" s="16"/>
      <c r="L227" s="16"/>
      <c r="N227" t="str">
        <f>IF(TBLData[[#This Row],[Carbs]]*4+TBLData[[#This Row],[Protein]]*4+TBLData[[#This Row],[Fat]]*9=0,"",TBLData[[#This Row],[Carbs]]*4+TBLData[[#This Row],[Protein]]*4+TBLData[[#This Row],[Fat]]*9)</f>
        <v/>
      </c>
    </row>
    <row r="228" spans="1:14" x14ac:dyDescent="0.25">
      <c r="A228" s="1">
        <v>43318</v>
      </c>
      <c r="B228" s="1" t="str">
        <f>INDEX(TBLDates[Week Number],MATCH(TBLData[[#This Row],[Date]],TBLDates[Monday],1))</f>
        <v>Week 32</v>
      </c>
      <c r="C228" s="1"/>
      <c r="D228" s="19"/>
      <c r="E228" s="3"/>
      <c r="J228" s="16"/>
      <c r="K228" s="16"/>
      <c r="L228" s="16"/>
      <c r="N228" t="str">
        <f>IF(TBLData[[#This Row],[Carbs]]*4+TBLData[[#This Row],[Protein]]*4+TBLData[[#This Row],[Fat]]*9=0,"",TBLData[[#This Row],[Carbs]]*4+TBLData[[#This Row],[Protein]]*4+TBLData[[#This Row],[Fat]]*9)</f>
        <v/>
      </c>
    </row>
    <row r="229" spans="1:14" x14ac:dyDescent="0.25">
      <c r="A229" s="1">
        <v>43319</v>
      </c>
      <c r="B229" s="1" t="str">
        <f>INDEX(TBLDates[Week Number],MATCH(TBLData[[#This Row],[Date]],TBLDates[Monday],1))</f>
        <v>Week 32</v>
      </c>
      <c r="C229" s="1"/>
      <c r="D229" s="19"/>
      <c r="E229" s="3"/>
      <c r="J229" s="16"/>
      <c r="K229" s="16"/>
      <c r="L229" s="16"/>
      <c r="N229" t="str">
        <f>IF(TBLData[[#This Row],[Carbs]]*4+TBLData[[#This Row],[Protein]]*4+TBLData[[#This Row],[Fat]]*9=0,"",TBLData[[#This Row],[Carbs]]*4+TBLData[[#This Row],[Protein]]*4+TBLData[[#This Row],[Fat]]*9)</f>
        <v/>
      </c>
    </row>
    <row r="230" spans="1:14" x14ac:dyDescent="0.25">
      <c r="A230" s="1">
        <v>43320</v>
      </c>
      <c r="B230" s="1" t="str">
        <f>INDEX(TBLDates[Week Number],MATCH(TBLData[[#This Row],[Date]],TBLDates[Monday],1))</f>
        <v>Week 32</v>
      </c>
      <c r="C230" s="1"/>
      <c r="D230" s="19"/>
      <c r="E230" s="3"/>
      <c r="J230" s="16"/>
      <c r="K230" s="16"/>
      <c r="L230" s="16"/>
      <c r="N230" t="str">
        <f>IF(TBLData[[#This Row],[Carbs]]*4+TBLData[[#This Row],[Protein]]*4+TBLData[[#This Row],[Fat]]*9=0,"",TBLData[[#This Row],[Carbs]]*4+TBLData[[#This Row],[Protein]]*4+TBLData[[#This Row],[Fat]]*9)</f>
        <v/>
      </c>
    </row>
    <row r="231" spans="1:14" x14ac:dyDescent="0.25">
      <c r="A231" s="1">
        <v>43321</v>
      </c>
      <c r="B231" s="1" t="str">
        <f>INDEX(TBLDates[Week Number],MATCH(TBLData[[#This Row],[Date]],TBLDates[Monday],1))</f>
        <v>Week 32</v>
      </c>
      <c r="C231" s="1"/>
      <c r="D231" s="19"/>
      <c r="E231" s="3"/>
      <c r="J231" s="16"/>
      <c r="K231" s="16"/>
      <c r="L231" s="16"/>
      <c r="N231" t="str">
        <f>IF(TBLData[[#This Row],[Carbs]]*4+TBLData[[#This Row],[Protein]]*4+TBLData[[#This Row],[Fat]]*9=0,"",TBLData[[#This Row],[Carbs]]*4+TBLData[[#This Row],[Protein]]*4+TBLData[[#This Row],[Fat]]*9)</f>
        <v/>
      </c>
    </row>
    <row r="232" spans="1:14" x14ac:dyDescent="0.25">
      <c r="A232" s="1">
        <v>43322</v>
      </c>
      <c r="B232" s="1" t="str">
        <f>INDEX(TBLDates[Week Number],MATCH(TBLData[[#This Row],[Date]],TBLDates[Monday],1))</f>
        <v>Week 32</v>
      </c>
      <c r="C232" s="1"/>
      <c r="D232" s="19"/>
      <c r="E232" s="3"/>
      <c r="J232" s="16"/>
      <c r="K232" s="16"/>
      <c r="L232" s="16"/>
      <c r="N232" t="str">
        <f>IF(TBLData[[#This Row],[Carbs]]*4+TBLData[[#This Row],[Protein]]*4+TBLData[[#This Row],[Fat]]*9=0,"",TBLData[[#This Row],[Carbs]]*4+TBLData[[#This Row],[Protein]]*4+TBLData[[#This Row],[Fat]]*9)</f>
        <v/>
      </c>
    </row>
    <row r="233" spans="1:14" x14ac:dyDescent="0.25">
      <c r="A233" s="1">
        <v>43323</v>
      </c>
      <c r="B233" s="1" t="str">
        <f>INDEX(TBLDates[Week Number],MATCH(TBLData[[#This Row],[Date]],TBLDates[Monday],1))</f>
        <v>Week 32</v>
      </c>
      <c r="C233" s="1"/>
      <c r="D233" s="19"/>
      <c r="E233" s="3"/>
      <c r="J233" s="16"/>
      <c r="K233" s="16"/>
      <c r="L233" s="16"/>
      <c r="N233" t="str">
        <f>IF(TBLData[[#This Row],[Carbs]]*4+TBLData[[#This Row],[Protein]]*4+TBLData[[#This Row],[Fat]]*9=0,"",TBLData[[#This Row],[Carbs]]*4+TBLData[[#This Row],[Protein]]*4+TBLData[[#This Row],[Fat]]*9)</f>
        <v/>
      </c>
    </row>
    <row r="234" spans="1:14" x14ac:dyDescent="0.25">
      <c r="A234" s="1">
        <v>43324</v>
      </c>
      <c r="B234" s="1" t="str">
        <f>INDEX(TBLDates[Week Number],MATCH(TBLData[[#This Row],[Date]],TBLDates[Monday],1))</f>
        <v>Week 32</v>
      </c>
      <c r="C234" s="1"/>
      <c r="D234" s="19"/>
      <c r="E234" s="3"/>
      <c r="J234" s="16"/>
      <c r="K234" s="16"/>
      <c r="L234" s="16"/>
      <c r="N234" t="str">
        <f>IF(TBLData[[#This Row],[Carbs]]*4+TBLData[[#This Row],[Protein]]*4+TBLData[[#This Row],[Fat]]*9=0,"",TBLData[[#This Row],[Carbs]]*4+TBLData[[#This Row],[Protein]]*4+TBLData[[#This Row],[Fat]]*9)</f>
        <v/>
      </c>
    </row>
    <row r="235" spans="1:14" x14ac:dyDescent="0.25">
      <c r="A235" s="1">
        <v>43325</v>
      </c>
      <c r="B235" s="1" t="str">
        <f>INDEX(TBLDates[Week Number],MATCH(TBLData[[#This Row],[Date]],TBLDates[Monday],1))</f>
        <v>Week 33</v>
      </c>
      <c r="C235" s="1"/>
      <c r="D235" s="19"/>
      <c r="E235" s="3"/>
      <c r="J235" s="16"/>
      <c r="K235" s="16"/>
      <c r="L235" s="16"/>
      <c r="N235" t="str">
        <f>IF(TBLData[[#This Row],[Carbs]]*4+TBLData[[#This Row],[Protein]]*4+TBLData[[#This Row],[Fat]]*9=0,"",TBLData[[#This Row],[Carbs]]*4+TBLData[[#This Row],[Protein]]*4+TBLData[[#This Row],[Fat]]*9)</f>
        <v/>
      </c>
    </row>
    <row r="236" spans="1:14" x14ac:dyDescent="0.25">
      <c r="A236" s="1">
        <v>43326</v>
      </c>
      <c r="B236" s="1" t="str">
        <f>INDEX(TBLDates[Week Number],MATCH(TBLData[[#This Row],[Date]],TBLDates[Monday],1))</f>
        <v>Week 33</v>
      </c>
      <c r="C236" s="1"/>
      <c r="D236" s="19"/>
      <c r="E236" s="3"/>
      <c r="J236" s="16"/>
      <c r="K236" s="16"/>
      <c r="L236" s="16"/>
      <c r="N236" t="str">
        <f>IF(TBLData[[#This Row],[Carbs]]*4+TBLData[[#This Row],[Protein]]*4+TBLData[[#This Row],[Fat]]*9=0,"",TBLData[[#This Row],[Carbs]]*4+TBLData[[#This Row],[Protein]]*4+TBLData[[#This Row],[Fat]]*9)</f>
        <v/>
      </c>
    </row>
    <row r="237" spans="1:14" x14ac:dyDescent="0.25">
      <c r="A237" s="1">
        <v>43327</v>
      </c>
      <c r="B237" s="1" t="str">
        <f>INDEX(TBLDates[Week Number],MATCH(TBLData[[#This Row],[Date]],TBLDates[Monday],1))</f>
        <v>Week 33</v>
      </c>
      <c r="C237" s="1"/>
      <c r="D237" s="19"/>
      <c r="E237" s="3"/>
      <c r="J237" s="16"/>
      <c r="K237" s="16"/>
      <c r="L237" s="16"/>
      <c r="N237" t="str">
        <f>IF(TBLData[[#This Row],[Carbs]]*4+TBLData[[#This Row],[Protein]]*4+TBLData[[#This Row],[Fat]]*9=0,"",TBLData[[#This Row],[Carbs]]*4+TBLData[[#This Row],[Protein]]*4+TBLData[[#This Row],[Fat]]*9)</f>
        <v/>
      </c>
    </row>
    <row r="238" spans="1:14" x14ac:dyDescent="0.25">
      <c r="A238" s="1">
        <v>43328</v>
      </c>
      <c r="B238" s="1" t="str">
        <f>INDEX(TBLDates[Week Number],MATCH(TBLData[[#This Row],[Date]],TBLDates[Monday],1))</f>
        <v>Week 33</v>
      </c>
      <c r="C238" s="1"/>
      <c r="D238" s="19"/>
      <c r="E238" s="3"/>
      <c r="J238" s="16"/>
      <c r="K238" s="16"/>
      <c r="L238" s="16"/>
      <c r="N238" t="str">
        <f>IF(TBLData[[#This Row],[Carbs]]*4+TBLData[[#This Row],[Protein]]*4+TBLData[[#This Row],[Fat]]*9=0,"",TBLData[[#This Row],[Carbs]]*4+TBLData[[#This Row],[Protein]]*4+TBLData[[#This Row],[Fat]]*9)</f>
        <v/>
      </c>
    </row>
    <row r="239" spans="1:14" x14ac:dyDescent="0.25">
      <c r="A239" s="1">
        <v>43329</v>
      </c>
      <c r="B239" s="1" t="str">
        <f>INDEX(TBLDates[Week Number],MATCH(TBLData[[#This Row],[Date]],TBLDates[Monday],1))</f>
        <v>Week 33</v>
      </c>
      <c r="C239" s="1"/>
      <c r="D239" s="19"/>
      <c r="E239" s="3"/>
      <c r="J239" s="16"/>
      <c r="K239" s="16"/>
      <c r="L239" s="16"/>
      <c r="N239" t="str">
        <f>IF(TBLData[[#This Row],[Carbs]]*4+TBLData[[#This Row],[Protein]]*4+TBLData[[#This Row],[Fat]]*9=0,"",TBLData[[#This Row],[Carbs]]*4+TBLData[[#This Row],[Protein]]*4+TBLData[[#This Row],[Fat]]*9)</f>
        <v/>
      </c>
    </row>
    <row r="240" spans="1:14" x14ac:dyDescent="0.25">
      <c r="A240" s="1">
        <v>43330</v>
      </c>
      <c r="B240" s="1" t="str">
        <f>INDEX(TBLDates[Week Number],MATCH(TBLData[[#This Row],[Date]],TBLDates[Monday],1))</f>
        <v>Week 33</v>
      </c>
      <c r="C240" s="1"/>
      <c r="D240" s="19"/>
      <c r="E240" s="3"/>
      <c r="J240" s="16"/>
      <c r="K240" s="16"/>
      <c r="L240" s="16"/>
      <c r="N240" t="str">
        <f>IF(TBLData[[#This Row],[Carbs]]*4+TBLData[[#This Row],[Protein]]*4+TBLData[[#This Row],[Fat]]*9=0,"",TBLData[[#This Row],[Carbs]]*4+TBLData[[#This Row],[Protein]]*4+TBLData[[#This Row],[Fat]]*9)</f>
        <v/>
      </c>
    </row>
    <row r="241" spans="1:14" x14ac:dyDescent="0.25">
      <c r="A241" s="1">
        <v>43331</v>
      </c>
      <c r="B241" s="1" t="str">
        <f>INDEX(TBLDates[Week Number],MATCH(TBLData[[#This Row],[Date]],TBLDates[Monday],1))</f>
        <v>Week 33</v>
      </c>
      <c r="C241" s="1"/>
      <c r="D241" s="19"/>
      <c r="E241" s="3"/>
      <c r="J241" s="16"/>
      <c r="K241" s="16"/>
      <c r="L241" s="16"/>
      <c r="N241" t="str">
        <f>IF(TBLData[[#This Row],[Carbs]]*4+TBLData[[#This Row],[Protein]]*4+TBLData[[#This Row],[Fat]]*9=0,"",TBLData[[#This Row],[Carbs]]*4+TBLData[[#This Row],[Protein]]*4+TBLData[[#This Row],[Fat]]*9)</f>
        <v/>
      </c>
    </row>
    <row r="242" spans="1:14" x14ac:dyDescent="0.25">
      <c r="A242" s="1">
        <v>43332</v>
      </c>
      <c r="B242" s="1" t="str">
        <f>INDEX(TBLDates[Week Number],MATCH(TBLData[[#This Row],[Date]],TBLDates[Monday],1))</f>
        <v>Week 34</v>
      </c>
      <c r="C242" s="1"/>
      <c r="D242" s="19"/>
      <c r="E242" s="3"/>
      <c r="J242" s="16"/>
      <c r="K242" s="16"/>
      <c r="L242" s="16"/>
      <c r="N242" t="str">
        <f>IF(TBLData[[#This Row],[Carbs]]*4+TBLData[[#This Row],[Protein]]*4+TBLData[[#This Row],[Fat]]*9=0,"",TBLData[[#This Row],[Carbs]]*4+TBLData[[#This Row],[Protein]]*4+TBLData[[#This Row],[Fat]]*9)</f>
        <v/>
      </c>
    </row>
    <row r="243" spans="1:14" x14ac:dyDescent="0.25">
      <c r="A243" s="1">
        <v>43333</v>
      </c>
      <c r="B243" s="1" t="str">
        <f>INDEX(TBLDates[Week Number],MATCH(TBLData[[#This Row],[Date]],TBLDates[Monday],1))</f>
        <v>Week 34</v>
      </c>
      <c r="C243" s="1"/>
      <c r="D243" s="19"/>
      <c r="E243" s="3"/>
      <c r="J243" s="16"/>
      <c r="K243" s="16"/>
      <c r="L243" s="16"/>
      <c r="N243" t="str">
        <f>IF(TBLData[[#This Row],[Carbs]]*4+TBLData[[#This Row],[Protein]]*4+TBLData[[#This Row],[Fat]]*9=0,"",TBLData[[#This Row],[Carbs]]*4+TBLData[[#This Row],[Protein]]*4+TBLData[[#This Row],[Fat]]*9)</f>
        <v/>
      </c>
    </row>
    <row r="244" spans="1:14" x14ac:dyDescent="0.25">
      <c r="A244" s="1">
        <v>43334</v>
      </c>
      <c r="B244" s="1" t="str">
        <f>INDEX(TBLDates[Week Number],MATCH(TBLData[[#This Row],[Date]],TBLDates[Monday],1))</f>
        <v>Week 34</v>
      </c>
      <c r="C244" s="1"/>
      <c r="D244" s="19"/>
      <c r="E244" s="3"/>
      <c r="J244" s="16"/>
      <c r="K244" s="16"/>
      <c r="L244" s="16"/>
      <c r="N244" t="str">
        <f>IF(TBLData[[#This Row],[Carbs]]*4+TBLData[[#This Row],[Protein]]*4+TBLData[[#This Row],[Fat]]*9=0,"",TBLData[[#This Row],[Carbs]]*4+TBLData[[#This Row],[Protein]]*4+TBLData[[#This Row],[Fat]]*9)</f>
        <v/>
      </c>
    </row>
    <row r="245" spans="1:14" x14ac:dyDescent="0.25">
      <c r="A245" s="1">
        <v>43335</v>
      </c>
      <c r="B245" s="1" t="str">
        <f>INDEX(TBLDates[Week Number],MATCH(TBLData[[#This Row],[Date]],TBLDates[Monday],1))</f>
        <v>Week 34</v>
      </c>
      <c r="C245" s="1"/>
      <c r="D245" s="19"/>
      <c r="E245" s="3"/>
      <c r="J245" s="16"/>
      <c r="K245" s="16"/>
      <c r="L245" s="16"/>
      <c r="N245" t="str">
        <f>IF(TBLData[[#This Row],[Carbs]]*4+TBLData[[#This Row],[Protein]]*4+TBLData[[#This Row],[Fat]]*9=0,"",TBLData[[#This Row],[Carbs]]*4+TBLData[[#This Row],[Protein]]*4+TBLData[[#This Row],[Fat]]*9)</f>
        <v/>
      </c>
    </row>
    <row r="246" spans="1:14" x14ac:dyDescent="0.25">
      <c r="A246" s="1">
        <v>43336</v>
      </c>
      <c r="B246" s="1" t="str">
        <f>INDEX(TBLDates[Week Number],MATCH(TBLData[[#This Row],[Date]],TBLDates[Monday],1))</f>
        <v>Week 34</v>
      </c>
      <c r="C246" s="1"/>
      <c r="D246" s="19"/>
      <c r="E246" s="3"/>
      <c r="J246" s="16"/>
      <c r="K246" s="16"/>
      <c r="L246" s="16"/>
      <c r="N246" t="str">
        <f>IF(TBLData[[#This Row],[Carbs]]*4+TBLData[[#This Row],[Protein]]*4+TBLData[[#This Row],[Fat]]*9=0,"",TBLData[[#This Row],[Carbs]]*4+TBLData[[#This Row],[Protein]]*4+TBLData[[#This Row],[Fat]]*9)</f>
        <v/>
      </c>
    </row>
    <row r="247" spans="1:14" x14ac:dyDescent="0.25">
      <c r="A247" s="1">
        <v>43337</v>
      </c>
      <c r="B247" s="1" t="str">
        <f>INDEX(TBLDates[Week Number],MATCH(TBLData[[#This Row],[Date]],TBLDates[Monday],1))</f>
        <v>Week 34</v>
      </c>
      <c r="C247" s="1"/>
      <c r="D247" s="19"/>
      <c r="E247" s="3"/>
      <c r="J247" s="16"/>
      <c r="K247" s="16"/>
      <c r="L247" s="16"/>
      <c r="N247" t="str">
        <f>IF(TBLData[[#This Row],[Carbs]]*4+TBLData[[#This Row],[Protein]]*4+TBLData[[#This Row],[Fat]]*9=0,"",TBLData[[#This Row],[Carbs]]*4+TBLData[[#This Row],[Protein]]*4+TBLData[[#This Row],[Fat]]*9)</f>
        <v/>
      </c>
    </row>
    <row r="248" spans="1:14" x14ac:dyDescent="0.25">
      <c r="A248" s="1">
        <v>43338</v>
      </c>
      <c r="B248" s="1" t="str">
        <f>INDEX(TBLDates[Week Number],MATCH(TBLData[[#This Row],[Date]],TBLDates[Monday],1))</f>
        <v>Week 34</v>
      </c>
      <c r="C248" s="1"/>
      <c r="D248" s="19"/>
      <c r="E248" s="3"/>
      <c r="J248" s="16"/>
      <c r="K248" s="16"/>
      <c r="L248" s="16"/>
      <c r="N248" t="str">
        <f>IF(TBLData[[#This Row],[Carbs]]*4+TBLData[[#This Row],[Protein]]*4+TBLData[[#This Row],[Fat]]*9=0,"",TBLData[[#This Row],[Carbs]]*4+TBLData[[#This Row],[Protein]]*4+TBLData[[#This Row],[Fat]]*9)</f>
        <v/>
      </c>
    </row>
    <row r="249" spans="1:14" x14ac:dyDescent="0.25">
      <c r="A249" s="1">
        <v>43339</v>
      </c>
      <c r="B249" s="1" t="str">
        <f>INDEX(TBLDates[Week Number],MATCH(TBLData[[#This Row],[Date]],TBLDates[Monday],1))</f>
        <v>Week 35</v>
      </c>
      <c r="C249" s="1"/>
      <c r="D249" s="19"/>
      <c r="E249" s="3"/>
      <c r="J249" s="16"/>
      <c r="K249" s="16"/>
      <c r="L249" s="16"/>
      <c r="N249" t="str">
        <f>IF(TBLData[[#This Row],[Carbs]]*4+TBLData[[#This Row],[Protein]]*4+TBLData[[#This Row],[Fat]]*9=0,"",TBLData[[#This Row],[Carbs]]*4+TBLData[[#This Row],[Protein]]*4+TBLData[[#This Row],[Fat]]*9)</f>
        <v/>
      </c>
    </row>
    <row r="250" spans="1:14" x14ac:dyDescent="0.25">
      <c r="A250" s="1">
        <v>43340</v>
      </c>
      <c r="B250" s="1" t="str">
        <f>INDEX(TBLDates[Week Number],MATCH(TBLData[[#This Row],[Date]],TBLDates[Monday],1))</f>
        <v>Week 35</v>
      </c>
      <c r="C250" s="1"/>
      <c r="D250" s="19"/>
      <c r="E250" s="3"/>
      <c r="J250" s="16"/>
      <c r="K250" s="16"/>
      <c r="L250" s="16"/>
      <c r="N250" t="str">
        <f>IF(TBLData[[#This Row],[Carbs]]*4+TBLData[[#This Row],[Protein]]*4+TBLData[[#This Row],[Fat]]*9=0,"",TBLData[[#This Row],[Carbs]]*4+TBLData[[#This Row],[Protein]]*4+TBLData[[#This Row],[Fat]]*9)</f>
        <v/>
      </c>
    </row>
    <row r="251" spans="1:14" x14ac:dyDescent="0.25">
      <c r="A251" s="1">
        <v>43341</v>
      </c>
      <c r="B251" s="1" t="str">
        <f>INDEX(TBLDates[Week Number],MATCH(TBLData[[#This Row],[Date]],TBLDates[Monday],1))</f>
        <v>Week 35</v>
      </c>
      <c r="C251" s="1"/>
      <c r="D251" s="19"/>
      <c r="E251" s="3"/>
      <c r="J251" s="16"/>
      <c r="K251" s="16"/>
      <c r="L251" s="16"/>
      <c r="N251" t="str">
        <f>IF(TBLData[[#This Row],[Carbs]]*4+TBLData[[#This Row],[Protein]]*4+TBLData[[#This Row],[Fat]]*9=0,"",TBLData[[#This Row],[Carbs]]*4+TBLData[[#This Row],[Protein]]*4+TBLData[[#This Row],[Fat]]*9)</f>
        <v/>
      </c>
    </row>
    <row r="252" spans="1:14" x14ac:dyDescent="0.25">
      <c r="A252" s="1">
        <v>43342</v>
      </c>
      <c r="B252" s="1" t="str">
        <f>INDEX(TBLDates[Week Number],MATCH(TBLData[[#This Row],[Date]],TBLDates[Monday],1))</f>
        <v>Week 35</v>
      </c>
      <c r="C252" s="1"/>
      <c r="D252" s="19"/>
      <c r="E252" s="3"/>
      <c r="J252" s="16"/>
      <c r="K252" s="16"/>
      <c r="L252" s="16"/>
      <c r="N252" t="str">
        <f>IF(TBLData[[#This Row],[Carbs]]*4+TBLData[[#This Row],[Protein]]*4+TBLData[[#This Row],[Fat]]*9=0,"",TBLData[[#This Row],[Carbs]]*4+TBLData[[#This Row],[Protein]]*4+TBLData[[#This Row],[Fat]]*9)</f>
        <v/>
      </c>
    </row>
    <row r="253" spans="1:14" x14ac:dyDescent="0.25">
      <c r="A253" s="1">
        <v>43343</v>
      </c>
      <c r="B253" s="1" t="str">
        <f>INDEX(TBLDates[Week Number],MATCH(TBLData[[#This Row],[Date]],TBLDates[Monday],1))</f>
        <v>Week 35</v>
      </c>
      <c r="C253" s="1"/>
      <c r="D253" s="19"/>
      <c r="E253" s="3"/>
      <c r="J253" s="16"/>
      <c r="K253" s="16"/>
      <c r="L253" s="16"/>
      <c r="N253" t="str">
        <f>IF(TBLData[[#This Row],[Carbs]]*4+TBLData[[#This Row],[Protein]]*4+TBLData[[#This Row],[Fat]]*9=0,"",TBLData[[#This Row],[Carbs]]*4+TBLData[[#This Row],[Protein]]*4+TBLData[[#This Row],[Fat]]*9)</f>
        <v/>
      </c>
    </row>
    <row r="254" spans="1:14" x14ac:dyDescent="0.25">
      <c r="A254" s="1">
        <v>43344</v>
      </c>
      <c r="B254" s="1" t="str">
        <f>INDEX(TBLDates[Week Number],MATCH(TBLData[[#This Row],[Date]],TBLDates[Monday],1))</f>
        <v>Week 35</v>
      </c>
      <c r="C254" s="1"/>
      <c r="D254" s="19"/>
      <c r="E254" s="3"/>
      <c r="J254" s="16"/>
      <c r="K254" s="16"/>
      <c r="L254" s="16"/>
      <c r="N254" t="str">
        <f>IF(TBLData[[#This Row],[Carbs]]*4+TBLData[[#This Row],[Protein]]*4+TBLData[[#This Row],[Fat]]*9=0,"",TBLData[[#This Row],[Carbs]]*4+TBLData[[#This Row],[Protein]]*4+TBLData[[#This Row],[Fat]]*9)</f>
        <v/>
      </c>
    </row>
    <row r="255" spans="1:14" x14ac:dyDescent="0.25">
      <c r="A255" s="1">
        <v>43345</v>
      </c>
      <c r="B255" s="1" t="str">
        <f>INDEX(TBLDates[Week Number],MATCH(TBLData[[#This Row],[Date]],TBLDates[Monday],1))</f>
        <v>Week 35</v>
      </c>
      <c r="C255" s="1"/>
      <c r="D255" s="19"/>
      <c r="E255" s="3"/>
      <c r="J255" s="16"/>
      <c r="K255" s="16"/>
      <c r="L255" s="16"/>
      <c r="N255" t="str">
        <f>IF(TBLData[[#This Row],[Carbs]]*4+TBLData[[#This Row],[Protein]]*4+TBLData[[#This Row],[Fat]]*9=0,"",TBLData[[#This Row],[Carbs]]*4+TBLData[[#This Row],[Protein]]*4+TBLData[[#This Row],[Fat]]*9)</f>
        <v/>
      </c>
    </row>
    <row r="256" spans="1:14" x14ac:dyDescent="0.25">
      <c r="A256" s="1">
        <v>43346</v>
      </c>
      <c r="B256" s="1" t="str">
        <f>INDEX(TBLDates[Week Number],MATCH(TBLData[[#This Row],[Date]],TBLDates[Monday],1))</f>
        <v>Week 36</v>
      </c>
      <c r="C256" s="1"/>
      <c r="D256" s="19"/>
      <c r="E256" s="3"/>
      <c r="J256" s="16"/>
      <c r="K256" s="16"/>
      <c r="L256" s="16"/>
      <c r="N256" t="str">
        <f>IF(TBLData[[#This Row],[Carbs]]*4+TBLData[[#This Row],[Protein]]*4+TBLData[[#This Row],[Fat]]*9=0,"",TBLData[[#This Row],[Carbs]]*4+TBLData[[#This Row],[Protein]]*4+TBLData[[#This Row],[Fat]]*9)</f>
        <v/>
      </c>
    </row>
    <row r="257" spans="1:14" x14ac:dyDescent="0.25">
      <c r="A257" s="1">
        <v>43347</v>
      </c>
      <c r="B257" s="1" t="str">
        <f>INDEX(TBLDates[Week Number],MATCH(TBLData[[#This Row],[Date]],TBLDates[Monday],1))</f>
        <v>Week 36</v>
      </c>
      <c r="C257" s="1"/>
      <c r="D257" s="19"/>
      <c r="E257" s="3"/>
      <c r="J257" s="16"/>
      <c r="K257" s="16"/>
      <c r="L257" s="16"/>
      <c r="N257" t="str">
        <f>IF(TBLData[[#This Row],[Carbs]]*4+TBLData[[#This Row],[Protein]]*4+TBLData[[#This Row],[Fat]]*9=0,"",TBLData[[#This Row],[Carbs]]*4+TBLData[[#This Row],[Protein]]*4+TBLData[[#This Row],[Fat]]*9)</f>
        <v/>
      </c>
    </row>
    <row r="258" spans="1:14" x14ac:dyDescent="0.25">
      <c r="A258" s="1">
        <v>43348</v>
      </c>
      <c r="B258" s="1" t="str">
        <f>INDEX(TBLDates[Week Number],MATCH(TBLData[[#This Row],[Date]],TBLDates[Monday],1))</f>
        <v>Week 36</v>
      </c>
      <c r="C258" s="1"/>
      <c r="D258" s="19"/>
      <c r="E258" s="3"/>
      <c r="J258" s="16"/>
      <c r="K258" s="16"/>
      <c r="L258" s="16"/>
      <c r="N258" t="str">
        <f>IF(TBLData[[#This Row],[Carbs]]*4+TBLData[[#This Row],[Protein]]*4+TBLData[[#This Row],[Fat]]*9=0,"",TBLData[[#This Row],[Carbs]]*4+TBLData[[#This Row],[Protein]]*4+TBLData[[#This Row],[Fat]]*9)</f>
        <v/>
      </c>
    </row>
    <row r="259" spans="1:14" x14ac:dyDescent="0.25">
      <c r="A259" s="1">
        <v>43349</v>
      </c>
      <c r="B259" s="1" t="str">
        <f>INDEX(TBLDates[Week Number],MATCH(TBLData[[#This Row],[Date]],TBLDates[Monday],1))</f>
        <v>Week 36</v>
      </c>
      <c r="C259" s="1"/>
      <c r="D259" s="19"/>
      <c r="E259" s="3"/>
      <c r="J259" s="16"/>
      <c r="K259" s="16"/>
      <c r="L259" s="16"/>
      <c r="N259" t="str">
        <f>IF(TBLData[[#This Row],[Carbs]]*4+TBLData[[#This Row],[Protein]]*4+TBLData[[#This Row],[Fat]]*9=0,"",TBLData[[#This Row],[Carbs]]*4+TBLData[[#This Row],[Protein]]*4+TBLData[[#This Row],[Fat]]*9)</f>
        <v/>
      </c>
    </row>
    <row r="260" spans="1:14" x14ac:dyDescent="0.25">
      <c r="A260" s="1">
        <v>43350</v>
      </c>
      <c r="B260" s="1" t="str">
        <f>INDEX(TBLDates[Week Number],MATCH(TBLData[[#This Row],[Date]],TBLDates[Monday],1))</f>
        <v>Week 36</v>
      </c>
      <c r="C260" s="1"/>
      <c r="D260" s="19"/>
      <c r="E260" s="3"/>
      <c r="J260" s="16"/>
      <c r="K260" s="16"/>
      <c r="L260" s="16"/>
      <c r="N260" t="str">
        <f>IF(TBLData[[#This Row],[Carbs]]*4+TBLData[[#This Row],[Protein]]*4+TBLData[[#This Row],[Fat]]*9=0,"",TBLData[[#This Row],[Carbs]]*4+TBLData[[#This Row],[Protein]]*4+TBLData[[#This Row],[Fat]]*9)</f>
        <v/>
      </c>
    </row>
    <row r="261" spans="1:14" x14ac:dyDescent="0.25">
      <c r="A261" s="1">
        <v>43351</v>
      </c>
      <c r="B261" s="1" t="str">
        <f>INDEX(TBLDates[Week Number],MATCH(TBLData[[#This Row],[Date]],TBLDates[Monday],1))</f>
        <v>Week 36</v>
      </c>
      <c r="C261" s="1"/>
      <c r="D261" s="19"/>
      <c r="E261" s="3"/>
      <c r="J261" s="16"/>
      <c r="K261" s="16"/>
      <c r="L261" s="16"/>
      <c r="N261" t="str">
        <f>IF(TBLData[[#This Row],[Carbs]]*4+TBLData[[#This Row],[Protein]]*4+TBLData[[#This Row],[Fat]]*9=0,"",TBLData[[#This Row],[Carbs]]*4+TBLData[[#This Row],[Protein]]*4+TBLData[[#This Row],[Fat]]*9)</f>
        <v/>
      </c>
    </row>
    <row r="262" spans="1:14" x14ac:dyDescent="0.25">
      <c r="A262" s="1">
        <v>43352</v>
      </c>
      <c r="B262" s="1" t="str">
        <f>INDEX(TBLDates[Week Number],MATCH(TBLData[[#This Row],[Date]],TBLDates[Monday],1))</f>
        <v>Week 36</v>
      </c>
      <c r="C262" s="1"/>
      <c r="D262" s="19"/>
      <c r="E262" s="3"/>
      <c r="J262" s="16"/>
      <c r="K262" s="16"/>
      <c r="L262" s="16"/>
      <c r="N262" t="str">
        <f>IF(TBLData[[#This Row],[Carbs]]*4+TBLData[[#This Row],[Protein]]*4+TBLData[[#This Row],[Fat]]*9=0,"",TBLData[[#This Row],[Carbs]]*4+TBLData[[#This Row],[Protein]]*4+TBLData[[#This Row],[Fat]]*9)</f>
        <v/>
      </c>
    </row>
    <row r="263" spans="1:14" x14ac:dyDescent="0.25">
      <c r="A263" s="1">
        <v>43353</v>
      </c>
      <c r="B263" s="1" t="str">
        <f>INDEX(TBLDates[Week Number],MATCH(TBLData[[#This Row],[Date]],TBLDates[Monday],1))</f>
        <v>Week 37</v>
      </c>
      <c r="C263" s="1"/>
      <c r="D263" s="19"/>
      <c r="E263" s="3"/>
      <c r="J263" s="16"/>
      <c r="K263" s="16"/>
      <c r="L263" s="16"/>
      <c r="N263" t="str">
        <f>IF(TBLData[[#This Row],[Carbs]]*4+TBLData[[#This Row],[Protein]]*4+TBLData[[#This Row],[Fat]]*9=0,"",TBLData[[#This Row],[Carbs]]*4+TBLData[[#This Row],[Protein]]*4+TBLData[[#This Row],[Fat]]*9)</f>
        <v/>
      </c>
    </row>
    <row r="264" spans="1:14" x14ac:dyDescent="0.25">
      <c r="A264" s="1">
        <v>43354</v>
      </c>
      <c r="B264" s="1" t="str">
        <f>INDEX(TBLDates[Week Number],MATCH(TBLData[[#This Row],[Date]],TBLDates[Monday],1))</f>
        <v>Week 37</v>
      </c>
      <c r="C264" s="1"/>
      <c r="D264" s="19"/>
      <c r="E264" s="3"/>
      <c r="J264" s="16"/>
      <c r="K264" s="16"/>
      <c r="L264" s="16"/>
      <c r="N264" t="str">
        <f>IF(TBLData[[#This Row],[Carbs]]*4+TBLData[[#This Row],[Protein]]*4+TBLData[[#This Row],[Fat]]*9=0,"",TBLData[[#This Row],[Carbs]]*4+TBLData[[#This Row],[Protein]]*4+TBLData[[#This Row],[Fat]]*9)</f>
        <v/>
      </c>
    </row>
    <row r="265" spans="1:14" x14ac:dyDescent="0.25">
      <c r="A265" s="1">
        <v>43355</v>
      </c>
      <c r="B265" s="1" t="str">
        <f>INDEX(TBLDates[Week Number],MATCH(TBLData[[#This Row],[Date]],TBLDates[Monday],1))</f>
        <v>Week 37</v>
      </c>
      <c r="C265" s="1"/>
      <c r="D265" s="19"/>
      <c r="E265" s="3"/>
      <c r="J265" s="16"/>
      <c r="K265" s="16"/>
      <c r="L265" s="16"/>
      <c r="N265" t="str">
        <f>IF(TBLData[[#This Row],[Carbs]]*4+TBLData[[#This Row],[Protein]]*4+TBLData[[#This Row],[Fat]]*9=0,"",TBLData[[#This Row],[Carbs]]*4+TBLData[[#This Row],[Protein]]*4+TBLData[[#This Row],[Fat]]*9)</f>
        <v/>
      </c>
    </row>
    <row r="266" spans="1:14" x14ac:dyDescent="0.25">
      <c r="A266" s="1">
        <v>43356</v>
      </c>
      <c r="B266" s="1" t="str">
        <f>INDEX(TBLDates[Week Number],MATCH(TBLData[[#This Row],[Date]],TBLDates[Monday],1))</f>
        <v>Week 37</v>
      </c>
      <c r="C266" s="1"/>
      <c r="D266" s="19"/>
      <c r="E266" s="3"/>
      <c r="J266" s="16"/>
      <c r="K266" s="16"/>
      <c r="L266" s="16"/>
      <c r="N266" t="str">
        <f>IF(TBLData[[#This Row],[Carbs]]*4+TBLData[[#This Row],[Protein]]*4+TBLData[[#This Row],[Fat]]*9=0,"",TBLData[[#This Row],[Carbs]]*4+TBLData[[#This Row],[Protein]]*4+TBLData[[#This Row],[Fat]]*9)</f>
        <v/>
      </c>
    </row>
    <row r="267" spans="1:14" x14ac:dyDescent="0.25">
      <c r="A267" s="1">
        <v>43357</v>
      </c>
      <c r="B267" s="1" t="str">
        <f>INDEX(TBLDates[Week Number],MATCH(TBLData[[#This Row],[Date]],TBLDates[Monday],1))</f>
        <v>Week 37</v>
      </c>
      <c r="C267" s="1"/>
      <c r="D267" s="19"/>
      <c r="E267" s="3"/>
      <c r="J267" s="16"/>
      <c r="K267" s="16"/>
      <c r="L267" s="16"/>
      <c r="N267" t="str">
        <f>IF(TBLData[[#This Row],[Carbs]]*4+TBLData[[#This Row],[Protein]]*4+TBLData[[#This Row],[Fat]]*9=0,"",TBLData[[#This Row],[Carbs]]*4+TBLData[[#This Row],[Protein]]*4+TBLData[[#This Row],[Fat]]*9)</f>
        <v/>
      </c>
    </row>
    <row r="268" spans="1:14" x14ac:dyDescent="0.25">
      <c r="A268" s="1">
        <v>43358</v>
      </c>
      <c r="B268" s="1" t="str">
        <f>INDEX(TBLDates[Week Number],MATCH(TBLData[[#This Row],[Date]],TBLDates[Monday],1))</f>
        <v>Week 37</v>
      </c>
      <c r="C268" s="1"/>
      <c r="D268" s="19"/>
      <c r="E268" s="3"/>
      <c r="J268" s="16"/>
      <c r="K268" s="16"/>
      <c r="L268" s="16"/>
      <c r="N268" t="str">
        <f>IF(TBLData[[#This Row],[Carbs]]*4+TBLData[[#This Row],[Protein]]*4+TBLData[[#This Row],[Fat]]*9=0,"",TBLData[[#This Row],[Carbs]]*4+TBLData[[#This Row],[Protein]]*4+TBLData[[#This Row],[Fat]]*9)</f>
        <v/>
      </c>
    </row>
    <row r="269" spans="1:14" x14ac:dyDescent="0.25">
      <c r="A269" s="1">
        <v>43359</v>
      </c>
      <c r="B269" s="1" t="str">
        <f>INDEX(TBLDates[Week Number],MATCH(TBLData[[#This Row],[Date]],TBLDates[Monday],1))</f>
        <v>Week 37</v>
      </c>
      <c r="C269" s="1"/>
      <c r="D269" s="19"/>
      <c r="E269" s="3"/>
      <c r="J269" s="16"/>
      <c r="K269" s="16"/>
      <c r="L269" s="16"/>
      <c r="N269" t="str">
        <f>IF(TBLData[[#This Row],[Carbs]]*4+TBLData[[#This Row],[Protein]]*4+TBLData[[#This Row],[Fat]]*9=0,"",TBLData[[#This Row],[Carbs]]*4+TBLData[[#This Row],[Protein]]*4+TBLData[[#This Row],[Fat]]*9)</f>
        <v/>
      </c>
    </row>
    <row r="270" spans="1:14" x14ac:dyDescent="0.25">
      <c r="A270" s="1">
        <v>43360</v>
      </c>
      <c r="B270" s="1" t="str">
        <f>INDEX(TBLDates[Week Number],MATCH(TBLData[[#This Row],[Date]],TBLDates[Monday],1))</f>
        <v>Week 38</v>
      </c>
      <c r="C270" s="1"/>
      <c r="D270" s="19"/>
      <c r="E270" s="3"/>
      <c r="J270" s="16"/>
      <c r="K270" s="16"/>
      <c r="L270" s="16"/>
      <c r="N270" t="str">
        <f>IF(TBLData[[#This Row],[Carbs]]*4+TBLData[[#This Row],[Protein]]*4+TBLData[[#This Row],[Fat]]*9=0,"",TBLData[[#This Row],[Carbs]]*4+TBLData[[#This Row],[Protein]]*4+TBLData[[#This Row],[Fat]]*9)</f>
        <v/>
      </c>
    </row>
    <row r="271" spans="1:14" x14ac:dyDescent="0.25">
      <c r="A271" s="1">
        <v>43361</v>
      </c>
      <c r="B271" s="1" t="str">
        <f>INDEX(TBLDates[Week Number],MATCH(TBLData[[#This Row],[Date]],TBLDates[Monday],1))</f>
        <v>Week 38</v>
      </c>
      <c r="C271" s="1"/>
      <c r="D271" s="19"/>
      <c r="E271" s="3"/>
      <c r="J271" s="16"/>
      <c r="K271" s="16"/>
      <c r="L271" s="16"/>
      <c r="N271" t="str">
        <f>IF(TBLData[[#This Row],[Carbs]]*4+TBLData[[#This Row],[Protein]]*4+TBLData[[#This Row],[Fat]]*9=0,"",TBLData[[#This Row],[Carbs]]*4+TBLData[[#This Row],[Protein]]*4+TBLData[[#This Row],[Fat]]*9)</f>
        <v/>
      </c>
    </row>
    <row r="272" spans="1:14" x14ac:dyDescent="0.25">
      <c r="A272" s="1">
        <v>43362</v>
      </c>
      <c r="B272" s="1" t="str">
        <f>INDEX(TBLDates[Week Number],MATCH(TBLData[[#This Row],[Date]],TBLDates[Monday],1))</f>
        <v>Week 38</v>
      </c>
      <c r="C272" s="1"/>
      <c r="D272" s="19"/>
      <c r="E272" s="3"/>
      <c r="J272" s="16"/>
      <c r="K272" s="16"/>
      <c r="L272" s="16"/>
      <c r="N272" t="str">
        <f>IF(TBLData[[#This Row],[Carbs]]*4+TBLData[[#This Row],[Protein]]*4+TBLData[[#This Row],[Fat]]*9=0,"",TBLData[[#This Row],[Carbs]]*4+TBLData[[#This Row],[Protein]]*4+TBLData[[#This Row],[Fat]]*9)</f>
        <v/>
      </c>
    </row>
    <row r="273" spans="1:14" x14ac:dyDescent="0.25">
      <c r="A273" s="1">
        <v>43363</v>
      </c>
      <c r="B273" s="1" t="str">
        <f>INDEX(TBLDates[Week Number],MATCH(TBLData[[#This Row],[Date]],TBLDates[Monday],1))</f>
        <v>Week 38</v>
      </c>
      <c r="C273" s="1"/>
      <c r="D273" s="19"/>
      <c r="E273" s="3"/>
      <c r="J273" s="16"/>
      <c r="K273" s="16"/>
      <c r="L273" s="16"/>
      <c r="N273" t="str">
        <f>IF(TBLData[[#This Row],[Carbs]]*4+TBLData[[#This Row],[Protein]]*4+TBLData[[#This Row],[Fat]]*9=0,"",TBLData[[#This Row],[Carbs]]*4+TBLData[[#This Row],[Protein]]*4+TBLData[[#This Row],[Fat]]*9)</f>
        <v/>
      </c>
    </row>
    <row r="274" spans="1:14" x14ac:dyDescent="0.25">
      <c r="A274" s="1">
        <v>43364</v>
      </c>
      <c r="B274" s="1" t="str">
        <f>INDEX(TBLDates[Week Number],MATCH(TBLData[[#This Row],[Date]],TBLDates[Monday],1))</f>
        <v>Week 38</v>
      </c>
      <c r="C274" s="1"/>
      <c r="D274" s="19"/>
      <c r="E274" s="3"/>
      <c r="J274" s="16"/>
      <c r="K274" s="16"/>
      <c r="L274" s="16"/>
      <c r="N274" t="str">
        <f>IF(TBLData[[#This Row],[Carbs]]*4+TBLData[[#This Row],[Protein]]*4+TBLData[[#This Row],[Fat]]*9=0,"",TBLData[[#This Row],[Carbs]]*4+TBLData[[#This Row],[Protein]]*4+TBLData[[#This Row],[Fat]]*9)</f>
        <v/>
      </c>
    </row>
    <row r="275" spans="1:14" x14ac:dyDescent="0.25">
      <c r="A275" s="1">
        <v>43365</v>
      </c>
      <c r="B275" s="1" t="str">
        <f>INDEX(TBLDates[Week Number],MATCH(TBLData[[#This Row],[Date]],TBLDates[Monday],1))</f>
        <v>Week 38</v>
      </c>
      <c r="C275" s="1"/>
      <c r="D275" s="19"/>
      <c r="E275" s="3"/>
      <c r="J275" s="16"/>
      <c r="K275" s="16"/>
      <c r="L275" s="16"/>
      <c r="N275" t="str">
        <f>IF(TBLData[[#This Row],[Carbs]]*4+TBLData[[#This Row],[Protein]]*4+TBLData[[#This Row],[Fat]]*9=0,"",TBLData[[#This Row],[Carbs]]*4+TBLData[[#This Row],[Protein]]*4+TBLData[[#This Row],[Fat]]*9)</f>
        <v/>
      </c>
    </row>
    <row r="276" spans="1:14" x14ac:dyDescent="0.25">
      <c r="A276" s="1">
        <v>43366</v>
      </c>
      <c r="B276" s="1" t="str">
        <f>INDEX(TBLDates[Week Number],MATCH(TBLData[[#This Row],[Date]],TBLDates[Monday],1))</f>
        <v>Week 38</v>
      </c>
      <c r="C276" s="1"/>
      <c r="D276" s="19"/>
      <c r="E276" s="3"/>
      <c r="J276" s="16"/>
      <c r="K276" s="16"/>
      <c r="L276" s="16"/>
      <c r="N276" t="str">
        <f>IF(TBLData[[#This Row],[Carbs]]*4+TBLData[[#This Row],[Protein]]*4+TBLData[[#This Row],[Fat]]*9=0,"",TBLData[[#This Row],[Carbs]]*4+TBLData[[#This Row],[Protein]]*4+TBLData[[#This Row],[Fat]]*9)</f>
        <v/>
      </c>
    </row>
    <row r="277" spans="1:14" x14ac:dyDescent="0.25">
      <c r="A277" s="1">
        <v>43367</v>
      </c>
      <c r="B277" s="1" t="str">
        <f>INDEX(TBLDates[Week Number],MATCH(TBLData[[#This Row],[Date]],TBLDates[Monday],1))</f>
        <v>Week 39</v>
      </c>
      <c r="C277" s="1"/>
      <c r="D277" s="19"/>
      <c r="E277" s="3"/>
      <c r="J277" s="16"/>
      <c r="K277" s="16"/>
      <c r="L277" s="16"/>
      <c r="N277" t="str">
        <f>IF(TBLData[[#This Row],[Carbs]]*4+TBLData[[#This Row],[Protein]]*4+TBLData[[#This Row],[Fat]]*9=0,"",TBLData[[#This Row],[Carbs]]*4+TBLData[[#This Row],[Protein]]*4+TBLData[[#This Row],[Fat]]*9)</f>
        <v/>
      </c>
    </row>
    <row r="278" spans="1:14" x14ac:dyDescent="0.25">
      <c r="A278" s="1">
        <v>43368</v>
      </c>
      <c r="B278" s="1" t="str">
        <f>INDEX(TBLDates[Week Number],MATCH(TBLData[[#This Row],[Date]],TBLDates[Monday],1))</f>
        <v>Week 39</v>
      </c>
      <c r="C278" s="1"/>
      <c r="D278" s="19"/>
      <c r="E278" s="3"/>
      <c r="J278" s="16"/>
      <c r="K278" s="16"/>
      <c r="L278" s="16"/>
      <c r="N278" t="str">
        <f>IF(TBLData[[#This Row],[Carbs]]*4+TBLData[[#This Row],[Protein]]*4+TBLData[[#This Row],[Fat]]*9=0,"",TBLData[[#This Row],[Carbs]]*4+TBLData[[#This Row],[Protein]]*4+TBLData[[#This Row],[Fat]]*9)</f>
        <v/>
      </c>
    </row>
    <row r="279" spans="1:14" x14ac:dyDescent="0.25">
      <c r="A279" s="1">
        <v>43369</v>
      </c>
      <c r="B279" s="1" t="str">
        <f>INDEX(TBLDates[Week Number],MATCH(TBLData[[#This Row],[Date]],TBLDates[Monday],1))</f>
        <v>Week 39</v>
      </c>
      <c r="C279" s="1"/>
      <c r="D279" s="19"/>
      <c r="E279" s="3"/>
      <c r="J279" s="16"/>
      <c r="K279" s="16"/>
      <c r="L279" s="16"/>
      <c r="N279" t="str">
        <f>IF(TBLData[[#This Row],[Carbs]]*4+TBLData[[#This Row],[Protein]]*4+TBLData[[#This Row],[Fat]]*9=0,"",TBLData[[#This Row],[Carbs]]*4+TBLData[[#This Row],[Protein]]*4+TBLData[[#This Row],[Fat]]*9)</f>
        <v/>
      </c>
    </row>
    <row r="280" spans="1:14" x14ac:dyDescent="0.25">
      <c r="A280" s="1">
        <v>43370</v>
      </c>
      <c r="B280" s="1" t="str">
        <f>INDEX(TBLDates[Week Number],MATCH(TBLData[[#This Row],[Date]],TBLDates[Monday],1))</f>
        <v>Week 39</v>
      </c>
      <c r="C280" s="1"/>
      <c r="D280" s="19"/>
      <c r="E280" s="3"/>
      <c r="J280" s="16"/>
      <c r="K280" s="16"/>
      <c r="L280" s="16"/>
      <c r="N280" t="str">
        <f>IF(TBLData[[#This Row],[Carbs]]*4+TBLData[[#This Row],[Protein]]*4+TBLData[[#This Row],[Fat]]*9=0,"",TBLData[[#This Row],[Carbs]]*4+TBLData[[#This Row],[Protein]]*4+TBLData[[#This Row],[Fat]]*9)</f>
        <v/>
      </c>
    </row>
    <row r="281" spans="1:14" x14ac:dyDescent="0.25">
      <c r="A281" s="1">
        <v>43371</v>
      </c>
      <c r="B281" s="1" t="str">
        <f>INDEX(TBLDates[Week Number],MATCH(TBLData[[#This Row],[Date]],TBLDates[Monday],1))</f>
        <v>Week 39</v>
      </c>
      <c r="C281" s="1"/>
      <c r="D281" s="19"/>
      <c r="E281" s="3"/>
      <c r="J281" s="16"/>
      <c r="K281" s="16"/>
      <c r="L281" s="16"/>
      <c r="N281" t="str">
        <f>IF(TBLData[[#This Row],[Carbs]]*4+TBLData[[#This Row],[Protein]]*4+TBLData[[#This Row],[Fat]]*9=0,"",TBLData[[#This Row],[Carbs]]*4+TBLData[[#This Row],[Protein]]*4+TBLData[[#This Row],[Fat]]*9)</f>
        <v/>
      </c>
    </row>
    <row r="282" spans="1:14" x14ac:dyDescent="0.25">
      <c r="A282" s="1">
        <v>43372</v>
      </c>
      <c r="B282" s="1" t="str">
        <f>INDEX(TBLDates[Week Number],MATCH(TBLData[[#This Row],[Date]],TBLDates[Monday],1))</f>
        <v>Week 39</v>
      </c>
      <c r="C282" s="1"/>
      <c r="D282" s="19"/>
      <c r="E282" s="3"/>
      <c r="J282" s="16"/>
      <c r="K282" s="16"/>
      <c r="L282" s="16"/>
      <c r="N282" t="str">
        <f>IF(TBLData[[#This Row],[Carbs]]*4+TBLData[[#This Row],[Protein]]*4+TBLData[[#This Row],[Fat]]*9=0,"",TBLData[[#This Row],[Carbs]]*4+TBLData[[#This Row],[Protein]]*4+TBLData[[#This Row],[Fat]]*9)</f>
        <v/>
      </c>
    </row>
    <row r="283" spans="1:14" x14ac:dyDescent="0.25">
      <c r="A283" s="1">
        <v>43373</v>
      </c>
      <c r="B283" s="1" t="str">
        <f>INDEX(TBLDates[Week Number],MATCH(TBLData[[#This Row],[Date]],TBLDates[Monday],1))</f>
        <v>Week 39</v>
      </c>
      <c r="C283" s="1"/>
      <c r="D283" s="19"/>
      <c r="E283" s="3"/>
      <c r="J283" s="16"/>
      <c r="K283" s="16"/>
      <c r="L283" s="16"/>
      <c r="N283" t="str">
        <f>IF(TBLData[[#This Row],[Carbs]]*4+TBLData[[#This Row],[Protein]]*4+TBLData[[#This Row],[Fat]]*9=0,"",TBLData[[#This Row],[Carbs]]*4+TBLData[[#This Row],[Protein]]*4+TBLData[[#This Row],[Fat]]*9)</f>
        <v/>
      </c>
    </row>
    <row r="284" spans="1:14" x14ac:dyDescent="0.25">
      <c r="A284" s="1">
        <v>43374</v>
      </c>
      <c r="B284" s="1" t="str">
        <f>INDEX(TBLDates[Week Number],MATCH(TBLData[[#This Row],[Date]],TBLDates[Monday],1))</f>
        <v>Week 40</v>
      </c>
      <c r="C284" s="1"/>
      <c r="D284" s="19"/>
      <c r="E284" s="3"/>
      <c r="J284" s="16"/>
      <c r="K284" s="16"/>
      <c r="L284" s="16"/>
      <c r="N284" t="str">
        <f>IF(TBLData[[#This Row],[Carbs]]*4+TBLData[[#This Row],[Protein]]*4+TBLData[[#This Row],[Fat]]*9=0,"",TBLData[[#This Row],[Carbs]]*4+TBLData[[#This Row],[Protein]]*4+TBLData[[#This Row],[Fat]]*9)</f>
        <v/>
      </c>
    </row>
    <row r="285" spans="1:14" x14ac:dyDescent="0.25">
      <c r="A285" s="1">
        <v>43375</v>
      </c>
      <c r="B285" s="1" t="str">
        <f>INDEX(TBLDates[Week Number],MATCH(TBLData[[#This Row],[Date]],TBLDates[Monday],1))</f>
        <v>Week 40</v>
      </c>
      <c r="C285" s="1"/>
      <c r="D285" s="19"/>
      <c r="E285" s="3"/>
      <c r="J285" s="16"/>
      <c r="K285" s="16"/>
      <c r="L285" s="16"/>
      <c r="N285" t="str">
        <f>IF(TBLData[[#This Row],[Carbs]]*4+TBLData[[#This Row],[Protein]]*4+TBLData[[#This Row],[Fat]]*9=0,"",TBLData[[#This Row],[Carbs]]*4+TBLData[[#This Row],[Protein]]*4+TBLData[[#This Row],[Fat]]*9)</f>
        <v/>
      </c>
    </row>
    <row r="286" spans="1:14" x14ac:dyDescent="0.25">
      <c r="A286" s="1">
        <v>43376</v>
      </c>
      <c r="B286" s="1" t="str">
        <f>INDEX(TBLDates[Week Number],MATCH(TBLData[[#This Row],[Date]],TBLDates[Monday],1))</f>
        <v>Week 40</v>
      </c>
      <c r="C286" s="1"/>
      <c r="D286" s="19"/>
      <c r="E286" s="3"/>
      <c r="J286" s="16"/>
      <c r="K286" s="16"/>
      <c r="L286" s="16"/>
      <c r="N286" t="str">
        <f>IF(TBLData[[#This Row],[Carbs]]*4+TBLData[[#This Row],[Protein]]*4+TBLData[[#This Row],[Fat]]*9=0,"",TBLData[[#This Row],[Carbs]]*4+TBLData[[#This Row],[Protein]]*4+TBLData[[#This Row],[Fat]]*9)</f>
        <v/>
      </c>
    </row>
    <row r="287" spans="1:14" x14ac:dyDescent="0.25">
      <c r="A287" s="1">
        <v>43377</v>
      </c>
      <c r="B287" s="1" t="str">
        <f>INDEX(TBLDates[Week Number],MATCH(TBLData[[#This Row],[Date]],TBLDates[Monday],1))</f>
        <v>Week 40</v>
      </c>
      <c r="C287" s="1"/>
      <c r="D287" s="19"/>
      <c r="E287" s="3"/>
      <c r="J287" s="16"/>
      <c r="K287" s="16"/>
      <c r="L287" s="16"/>
      <c r="N287" t="str">
        <f>IF(TBLData[[#This Row],[Carbs]]*4+TBLData[[#This Row],[Protein]]*4+TBLData[[#This Row],[Fat]]*9=0,"",TBLData[[#This Row],[Carbs]]*4+TBLData[[#This Row],[Protein]]*4+TBLData[[#This Row],[Fat]]*9)</f>
        <v/>
      </c>
    </row>
    <row r="288" spans="1:14" x14ac:dyDescent="0.25">
      <c r="A288" s="1">
        <v>43378</v>
      </c>
      <c r="B288" s="1" t="str">
        <f>INDEX(TBLDates[Week Number],MATCH(TBLData[[#This Row],[Date]],TBLDates[Monday],1))</f>
        <v>Week 40</v>
      </c>
      <c r="C288" s="1"/>
      <c r="D288" s="19"/>
      <c r="E288" s="3"/>
      <c r="J288" s="16"/>
      <c r="K288" s="16"/>
      <c r="L288" s="16"/>
      <c r="N288" t="str">
        <f>IF(TBLData[[#This Row],[Carbs]]*4+TBLData[[#This Row],[Protein]]*4+TBLData[[#This Row],[Fat]]*9=0,"",TBLData[[#This Row],[Carbs]]*4+TBLData[[#This Row],[Protein]]*4+TBLData[[#This Row],[Fat]]*9)</f>
        <v/>
      </c>
    </row>
    <row r="289" spans="1:14" x14ac:dyDescent="0.25">
      <c r="A289" s="1">
        <v>43379</v>
      </c>
      <c r="B289" s="1" t="str">
        <f>INDEX(TBLDates[Week Number],MATCH(TBLData[[#This Row],[Date]],TBLDates[Monday],1))</f>
        <v>Week 40</v>
      </c>
      <c r="C289" s="1"/>
      <c r="D289" s="19"/>
      <c r="E289" s="3"/>
      <c r="J289" s="16"/>
      <c r="K289" s="16"/>
      <c r="L289" s="16"/>
      <c r="N289" t="str">
        <f>IF(TBLData[[#This Row],[Carbs]]*4+TBLData[[#This Row],[Protein]]*4+TBLData[[#This Row],[Fat]]*9=0,"",TBLData[[#This Row],[Carbs]]*4+TBLData[[#This Row],[Protein]]*4+TBLData[[#This Row],[Fat]]*9)</f>
        <v/>
      </c>
    </row>
    <row r="290" spans="1:14" x14ac:dyDescent="0.25">
      <c r="A290" s="1">
        <v>43380</v>
      </c>
      <c r="B290" s="1" t="str">
        <f>INDEX(TBLDates[Week Number],MATCH(TBLData[[#This Row],[Date]],TBLDates[Monday],1))</f>
        <v>Week 40</v>
      </c>
      <c r="C290" s="1"/>
      <c r="D290" s="19"/>
      <c r="E290" s="3"/>
      <c r="J290" s="16"/>
      <c r="K290" s="16"/>
      <c r="L290" s="16"/>
      <c r="N290" t="str">
        <f>IF(TBLData[[#This Row],[Carbs]]*4+TBLData[[#This Row],[Protein]]*4+TBLData[[#This Row],[Fat]]*9=0,"",TBLData[[#This Row],[Carbs]]*4+TBLData[[#This Row],[Protein]]*4+TBLData[[#This Row],[Fat]]*9)</f>
        <v/>
      </c>
    </row>
    <row r="291" spans="1:14" x14ac:dyDescent="0.25">
      <c r="A291" s="1">
        <v>43381</v>
      </c>
      <c r="B291" s="1" t="str">
        <f>INDEX(TBLDates[Week Number],MATCH(TBLData[[#This Row],[Date]],TBLDates[Monday],1))</f>
        <v>Week 41</v>
      </c>
      <c r="C291" s="1"/>
      <c r="D291" s="19"/>
      <c r="E291" s="3"/>
      <c r="J291" s="16"/>
      <c r="K291" s="16"/>
      <c r="L291" s="16"/>
      <c r="N291" t="str">
        <f>IF(TBLData[[#This Row],[Carbs]]*4+TBLData[[#This Row],[Protein]]*4+TBLData[[#This Row],[Fat]]*9=0,"",TBLData[[#This Row],[Carbs]]*4+TBLData[[#This Row],[Protein]]*4+TBLData[[#This Row],[Fat]]*9)</f>
        <v/>
      </c>
    </row>
    <row r="292" spans="1:14" x14ac:dyDescent="0.25">
      <c r="A292" s="1">
        <v>43382</v>
      </c>
      <c r="B292" s="1" t="str">
        <f>INDEX(TBLDates[Week Number],MATCH(TBLData[[#This Row],[Date]],TBLDates[Monday],1))</f>
        <v>Week 41</v>
      </c>
      <c r="C292" s="1"/>
      <c r="D292" s="19"/>
      <c r="E292" s="3"/>
      <c r="J292" s="16"/>
      <c r="K292" s="16"/>
      <c r="L292" s="16"/>
      <c r="N292" t="str">
        <f>IF(TBLData[[#This Row],[Carbs]]*4+TBLData[[#This Row],[Protein]]*4+TBLData[[#This Row],[Fat]]*9=0,"",TBLData[[#This Row],[Carbs]]*4+TBLData[[#This Row],[Protein]]*4+TBLData[[#This Row],[Fat]]*9)</f>
        <v/>
      </c>
    </row>
    <row r="293" spans="1:14" x14ac:dyDescent="0.25">
      <c r="A293" s="1">
        <v>43383</v>
      </c>
      <c r="B293" s="1" t="str">
        <f>INDEX(TBLDates[Week Number],MATCH(TBLData[[#This Row],[Date]],TBLDates[Monday],1))</f>
        <v>Week 41</v>
      </c>
      <c r="C293" s="1"/>
      <c r="D293" s="19"/>
      <c r="E293" s="3"/>
      <c r="J293" s="16"/>
      <c r="K293" s="16"/>
      <c r="L293" s="16"/>
      <c r="N293" t="str">
        <f>IF(TBLData[[#This Row],[Carbs]]*4+TBLData[[#This Row],[Protein]]*4+TBLData[[#This Row],[Fat]]*9=0,"",TBLData[[#This Row],[Carbs]]*4+TBLData[[#This Row],[Protein]]*4+TBLData[[#This Row],[Fat]]*9)</f>
        <v/>
      </c>
    </row>
    <row r="294" spans="1:14" x14ac:dyDescent="0.25">
      <c r="A294" s="1">
        <v>43384</v>
      </c>
      <c r="B294" s="1" t="str">
        <f>INDEX(TBLDates[Week Number],MATCH(TBLData[[#This Row],[Date]],TBLDates[Monday],1))</f>
        <v>Week 41</v>
      </c>
      <c r="C294" s="1"/>
      <c r="D294" s="19"/>
      <c r="E294" s="3"/>
      <c r="J294" s="16"/>
      <c r="K294" s="16"/>
      <c r="L294" s="16"/>
      <c r="N294" t="str">
        <f>IF(TBLData[[#This Row],[Carbs]]*4+TBLData[[#This Row],[Protein]]*4+TBLData[[#This Row],[Fat]]*9=0,"",TBLData[[#This Row],[Carbs]]*4+TBLData[[#This Row],[Protein]]*4+TBLData[[#This Row],[Fat]]*9)</f>
        <v/>
      </c>
    </row>
    <row r="295" spans="1:14" x14ac:dyDescent="0.25">
      <c r="A295" s="1">
        <v>43385</v>
      </c>
      <c r="B295" s="1" t="str">
        <f>INDEX(TBLDates[Week Number],MATCH(TBLData[[#This Row],[Date]],TBLDates[Monday],1))</f>
        <v>Week 41</v>
      </c>
      <c r="C295" s="1"/>
      <c r="D295" s="19"/>
      <c r="E295" s="3"/>
      <c r="J295" s="16"/>
      <c r="K295" s="16"/>
      <c r="L295" s="16"/>
      <c r="N295" t="str">
        <f>IF(TBLData[[#This Row],[Carbs]]*4+TBLData[[#This Row],[Protein]]*4+TBLData[[#This Row],[Fat]]*9=0,"",TBLData[[#This Row],[Carbs]]*4+TBLData[[#This Row],[Protein]]*4+TBLData[[#This Row],[Fat]]*9)</f>
        <v/>
      </c>
    </row>
    <row r="296" spans="1:14" x14ac:dyDescent="0.25">
      <c r="A296" s="1">
        <v>43386</v>
      </c>
      <c r="B296" s="1" t="str">
        <f>INDEX(TBLDates[Week Number],MATCH(TBLData[[#This Row],[Date]],TBLDates[Monday],1))</f>
        <v>Week 41</v>
      </c>
      <c r="C296" s="1"/>
      <c r="D296" s="19"/>
      <c r="E296" s="3"/>
      <c r="J296" s="16"/>
      <c r="K296" s="16"/>
      <c r="L296" s="16"/>
      <c r="N296" t="str">
        <f>IF(TBLData[[#This Row],[Carbs]]*4+TBLData[[#This Row],[Protein]]*4+TBLData[[#This Row],[Fat]]*9=0,"",TBLData[[#This Row],[Carbs]]*4+TBLData[[#This Row],[Protein]]*4+TBLData[[#This Row],[Fat]]*9)</f>
        <v/>
      </c>
    </row>
    <row r="297" spans="1:14" x14ac:dyDescent="0.25">
      <c r="A297" s="1">
        <v>43387</v>
      </c>
      <c r="B297" s="1" t="str">
        <f>INDEX(TBLDates[Week Number],MATCH(TBLData[[#This Row],[Date]],TBLDates[Monday],1))</f>
        <v>Week 41</v>
      </c>
      <c r="C297" s="1"/>
      <c r="D297" s="19"/>
      <c r="E297" s="3"/>
      <c r="J297" s="16"/>
      <c r="K297" s="16"/>
      <c r="L297" s="16"/>
      <c r="N297" t="str">
        <f>IF(TBLData[[#This Row],[Carbs]]*4+TBLData[[#This Row],[Protein]]*4+TBLData[[#This Row],[Fat]]*9=0,"",TBLData[[#This Row],[Carbs]]*4+TBLData[[#This Row],[Protein]]*4+TBLData[[#This Row],[Fat]]*9)</f>
        <v/>
      </c>
    </row>
    <row r="298" spans="1:14" x14ac:dyDescent="0.25">
      <c r="A298" s="1">
        <v>43388</v>
      </c>
      <c r="B298" s="1" t="str">
        <f>INDEX(TBLDates[Week Number],MATCH(TBLData[[#This Row],[Date]],TBLDates[Monday],1))</f>
        <v>Week 42</v>
      </c>
      <c r="C298" s="1"/>
      <c r="D298" s="19"/>
      <c r="E298" s="3"/>
      <c r="J298" s="16"/>
      <c r="K298" s="16"/>
      <c r="L298" s="16"/>
      <c r="N298" t="str">
        <f>IF(TBLData[[#This Row],[Carbs]]*4+TBLData[[#This Row],[Protein]]*4+TBLData[[#This Row],[Fat]]*9=0,"",TBLData[[#This Row],[Carbs]]*4+TBLData[[#This Row],[Protein]]*4+TBLData[[#This Row],[Fat]]*9)</f>
        <v/>
      </c>
    </row>
    <row r="299" spans="1:14" x14ac:dyDescent="0.25">
      <c r="A299" s="1">
        <v>43389</v>
      </c>
      <c r="B299" s="1" t="str">
        <f>INDEX(TBLDates[Week Number],MATCH(TBLData[[#This Row],[Date]],TBLDates[Monday],1))</f>
        <v>Week 42</v>
      </c>
      <c r="C299" s="1"/>
      <c r="D299" s="19"/>
      <c r="E299" s="3"/>
      <c r="J299" s="16"/>
      <c r="K299" s="16"/>
      <c r="L299" s="16"/>
      <c r="N299" t="str">
        <f>IF(TBLData[[#This Row],[Carbs]]*4+TBLData[[#This Row],[Protein]]*4+TBLData[[#This Row],[Fat]]*9=0,"",TBLData[[#This Row],[Carbs]]*4+TBLData[[#This Row],[Protein]]*4+TBLData[[#This Row],[Fat]]*9)</f>
        <v/>
      </c>
    </row>
    <row r="300" spans="1:14" x14ac:dyDescent="0.25">
      <c r="A300" s="1">
        <v>43390</v>
      </c>
      <c r="B300" s="1" t="str">
        <f>INDEX(TBLDates[Week Number],MATCH(TBLData[[#This Row],[Date]],TBLDates[Monday],1))</f>
        <v>Week 42</v>
      </c>
      <c r="C300" s="1"/>
      <c r="D300" s="19"/>
      <c r="E300" s="3"/>
      <c r="J300" s="16"/>
      <c r="K300" s="16"/>
      <c r="L300" s="16"/>
      <c r="N300" t="str">
        <f>IF(TBLData[[#This Row],[Carbs]]*4+TBLData[[#This Row],[Protein]]*4+TBLData[[#This Row],[Fat]]*9=0,"",TBLData[[#This Row],[Carbs]]*4+TBLData[[#This Row],[Protein]]*4+TBLData[[#This Row],[Fat]]*9)</f>
        <v/>
      </c>
    </row>
    <row r="301" spans="1:14" x14ac:dyDescent="0.25">
      <c r="A301" s="1">
        <v>43391</v>
      </c>
      <c r="B301" s="1" t="str">
        <f>INDEX(TBLDates[Week Number],MATCH(TBLData[[#This Row],[Date]],TBLDates[Monday],1))</f>
        <v>Week 42</v>
      </c>
      <c r="C301" s="1"/>
      <c r="D301" s="19"/>
      <c r="E301" s="3"/>
      <c r="J301" s="16"/>
      <c r="K301" s="16"/>
      <c r="L301" s="16"/>
      <c r="N301" t="str">
        <f>IF(TBLData[[#This Row],[Carbs]]*4+TBLData[[#This Row],[Protein]]*4+TBLData[[#This Row],[Fat]]*9=0,"",TBLData[[#This Row],[Carbs]]*4+TBLData[[#This Row],[Protein]]*4+TBLData[[#This Row],[Fat]]*9)</f>
        <v/>
      </c>
    </row>
    <row r="302" spans="1:14" x14ac:dyDescent="0.25">
      <c r="A302" s="1">
        <v>43392</v>
      </c>
      <c r="B302" s="1" t="str">
        <f>INDEX(TBLDates[Week Number],MATCH(TBLData[[#This Row],[Date]],TBLDates[Monday],1))</f>
        <v>Week 42</v>
      </c>
      <c r="C302" s="1"/>
      <c r="D302" s="19"/>
      <c r="E302" s="3"/>
      <c r="J302" s="16"/>
      <c r="K302" s="16"/>
      <c r="L302" s="16"/>
      <c r="N302" t="str">
        <f>IF(TBLData[[#This Row],[Carbs]]*4+TBLData[[#This Row],[Protein]]*4+TBLData[[#This Row],[Fat]]*9=0,"",TBLData[[#This Row],[Carbs]]*4+TBLData[[#This Row],[Protein]]*4+TBLData[[#This Row],[Fat]]*9)</f>
        <v/>
      </c>
    </row>
    <row r="303" spans="1:14" x14ac:dyDescent="0.25">
      <c r="A303" s="1">
        <v>43393</v>
      </c>
      <c r="B303" s="1" t="str">
        <f>INDEX(TBLDates[Week Number],MATCH(TBLData[[#This Row],[Date]],TBLDates[Monday],1))</f>
        <v>Week 42</v>
      </c>
      <c r="C303" s="1"/>
      <c r="D303" s="19"/>
      <c r="E303" s="3"/>
      <c r="J303" s="16"/>
      <c r="K303" s="16"/>
      <c r="L303" s="16"/>
      <c r="N303" t="str">
        <f>IF(TBLData[[#This Row],[Carbs]]*4+TBLData[[#This Row],[Protein]]*4+TBLData[[#This Row],[Fat]]*9=0,"",TBLData[[#This Row],[Carbs]]*4+TBLData[[#This Row],[Protein]]*4+TBLData[[#This Row],[Fat]]*9)</f>
        <v/>
      </c>
    </row>
    <row r="304" spans="1:14" x14ac:dyDescent="0.25">
      <c r="A304" s="1">
        <v>43394</v>
      </c>
      <c r="B304" s="1" t="str">
        <f>INDEX(TBLDates[Week Number],MATCH(TBLData[[#This Row],[Date]],TBLDates[Monday],1))</f>
        <v>Week 42</v>
      </c>
      <c r="C304" s="1"/>
      <c r="D304" s="19"/>
      <c r="E304" s="3"/>
      <c r="J304" s="16"/>
      <c r="K304" s="16"/>
      <c r="L304" s="16"/>
      <c r="N304" t="str">
        <f>IF(TBLData[[#This Row],[Carbs]]*4+TBLData[[#This Row],[Protein]]*4+TBLData[[#This Row],[Fat]]*9=0,"",TBLData[[#This Row],[Carbs]]*4+TBLData[[#This Row],[Protein]]*4+TBLData[[#This Row],[Fat]]*9)</f>
        <v/>
      </c>
    </row>
    <row r="305" spans="1:14" x14ac:dyDescent="0.25">
      <c r="A305" s="1">
        <v>43395</v>
      </c>
      <c r="B305" s="1" t="str">
        <f>INDEX(TBLDates[Week Number],MATCH(TBLData[[#This Row],[Date]],TBLDates[Monday],1))</f>
        <v>Week 43</v>
      </c>
      <c r="C305" s="1"/>
      <c r="D305" s="19"/>
      <c r="E305" s="3"/>
      <c r="J305" s="16"/>
      <c r="K305" s="16"/>
      <c r="L305" s="16"/>
      <c r="N305" t="str">
        <f>IF(TBLData[[#This Row],[Carbs]]*4+TBLData[[#This Row],[Protein]]*4+TBLData[[#This Row],[Fat]]*9=0,"",TBLData[[#This Row],[Carbs]]*4+TBLData[[#This Row],[Protein]]*4+TBLData[[#This Row],[Fat]]*9)</f>
        <v/>
      </c>
    </row>
    <row r="306" spans="1:14" x14ac:dyDescent="0.25">
      <c r="A306" s="1">
        <v>43396</v>
      </c>
      <c r="B306" s="1" t="str">
        <f>INDEX(TBLDates[Week Number],MATCH(TBLData[[#This Row],[Date]],TBLDates[Monday],1))</f>
        <v>Week 43</v>
      </c>
      <c r="C306" s="1"/>
      <c r="D306" s="19"/>
      <c r="E306" s="3"/>
      <c r="J306" s="16"/>
      <c r="K306" s="16"/>
      <c r="L306" s="16"/>
      <c r="N306" t="str">
        <f>IF(TBLData[[#This Row],[Carbs]]*4+TBLData[[#This Row],[Protein]]*4+TBLData[[#This Row],[Fat]]*9=0,"",TBLData[[#This Row],[Carbs]]*4+TBLData[[#This Row],[Protein]]*4+TBLData[[#This Row],[Fat]]*9)</f>
        <v/>
      </c>
    </row>
    <row r="307" spans="1:14" x14ac:dyDescent="0.25">
      <c r="A307" s="1">
        <v>43397</v>
      </c>
      <c r="B307" s="1" t="str">
        <f>INDEX(TBLDates[Week Number],MATCH(TBLData[[#This Row],[Date]],TBLDates[Monday],1))</f>
        <v>Week 43</v>
      </c>
      <c r="C307" s="1"/>
      <c r="D307" s="19"/>
      <c r="E307" s="3"/>
      <c r="J307" s="16"/>
      <c r="K307" s="16"/>
      <c r="L307" s="16"/>
      <c r="N307" t="str">
        <f>IF(TBLData[[#This Row],[Carbs]]*4+TBLData[[#This Row],[Protein]]*4+TBLData[[#This Row],[Fat]]*9=0,"",TBLData[[#This Row],[Carbs]]*4+TBLData[[#This Row],[Protein]]*4+TBLData[[#This Row],[Fat]]*9)</f>
        <v/>
      </c>
    </row>
    <row r="308" spans="1:14" x14ac:dyDescent="0.25">
      <c r="A308" s="1">
        <v>43398</v>
      </c>
      <c r="B308" s="1" t="str">
        <f>INDEX(TBLDates[Week Number],MATCH(TBLData[[#This Row],[Date]],TBLDates[Monday],1))</f>
        <v>Week 43</v>
      </c>
      <c r="C308" s="1"/>
      <c r="D308" s="19"/>
      <c r="E308" s="3"/>
      <c r="J308" s="16"/>
      <c r="K308" s="16"/>
      <c r="L308" s="16"/>
      <c r="N308" t="str">
        <f>IF(TBLData[[#This Row],[Carbs]]*4+TBLData[[#This Row],[Protein]]*4+TBLData[[#This Row],[Fat]]*9=0,"",TBLData[[#This Row],[Carbs]]*4+TBLData[[#This Row],[Protein]]*4+TBLData[[#This Row],[Fat]]*9)</f>
        <v/>
      </c>
    </row>
    <row r="309" spans="1:14" x14ac:dyDescent="0.25">
      <c r="A309" s="1">
        <v>43399</v>
      </c>
      <c r="B309" s="1" t="str">
        <f>INDEX(TBLDates[Week Number],MATCH(TBLData[[#This Row],[Date]],TBLDates[Monday],1))</f>
        <v>Week 43</v>
      </c>
      <c r="C309" s="1"/>
      <c r="D309" s="19"/>
      <c r="E309" s="3"/>
      <c r="J309" s="16"/>
      <c r="K309" s="16"/>
      <c r="L309" s="16"/>
      <c r="N309" t="str">
        <f>IF(TBLData[[#This Row],[Carbs]]*4+TBLData[[#This Row],[Protein]]*4+TBLData[[#This Row],[Fat]]*9=0,"",TBLData[[#This Row],[Carbs]]*4+TBLData[[#This Row],[Protein]]*4+TBLData[[#This Row],[Fat]]*9)</f>
        <v/>
      </c>
    </row>
    <row r="310" spans="1:14" x14ac:dyDescent="0.25">
      <c r="A310" s="1">
        <v>43400</v>
      </c>
      <c r="B310" s="1" t="str">
        <f>INDEX(TBLDates[Week Number],MATCH(TBLData[[#This Row],[Date]],TBLDates[Monday],1))</f>
        <v>Week 43</v>
      </c>
      <c r="C310" s="1"/>
      <c r="D310" s="19"/>
      <c r="E310" s="3"/>
      <c r="J310" s="16"/>
      <c r="K310" s="16"/>
      <c r="L310" s="16"/>
      <c r="N310" t="str">
        <f>IF(TBLData[[#This Row],[Carbs]]*4+TBLData[[#This Row],[Protein]]*4+TBLData[[#This Row],[Fat]]*9=0,"",TBLData[[#This Row],[Carbs]]*4+TBLData[[#This Row],[Protein]]*4+TBLData[[#This Row],[Fat]]*9)</f>
        <v/>
      </c>
    </row>
    <row r="311" spans="1:14" x14ac:dyDescent="0.25">
      <c r="A311" s="1">
        <v>43401</v>
      </c>
      <c r="B311" s="1" t="str">
        <f>INDEX(TBLDates[Week Number],MATCH(TBLData[[#This Row],[Date]],TBLDates[Monday],1))</f>
        <v>Week 43</v>
      </c>
      <c r="C311" s="1"/>
      <c r="D311" s="19"/>
      <c r="E311" s="3"/>
      <c r="J311" s="16"/>
      <c r="K311" s="16"/>
      <c r="L311" s="16"/>
      <c r="N311" t="str">
        <f>IF(TBLData[[#This Row],[Carbs]]*4+TBLData[[#This Row],[Protein]]*4+TBLData[[#This Row],[Fat]]*9=0,"",TBLData[[#This Row],[Carbs]]*4+TBLData[[#This Row],[Protein]]*4+TBLData[[#This Row],[Fat]]*9)</f>
        <v/>
      </c>
    </row>
    <row r="312" spans="1:14" x14ac:dyDescent="0.25">
      <c r="A312" s="1">
        <v>43402</v>
      </c>
      <c r="B312" s="1" t="str">
        <f>INDEX(TBLDates[Week Number],MATCH(TBLData[[#This Row],[Date]],TBLDates[Monday],1))</f>
        <v>Week 44</v>
      </c>
      <c r="C312" s="1"/>
      <c r="D312" s="19"/>
      <c r="E312" s="3"/>
      <c r="J312" s="16"/>
      <c r="K312" s="16"/>
      <c r="L312" s="16"/>
      <c r="N312" t="str">
        <f>IF(TBLData[[#This Row],[Carbs]]*4+TBLData[[#This Row],[Protein]]*4+TBLData[[#This Row],[Fat]]*9=0,"",TBLData[[#This Row],[Carbs]]*4+TBLData[[#This Row],[Protein]]*4+TBLData[[#This Row],[Fat]]*9)</f>
        <v/>
      </c>
    </row>
    <row r="313" spans="1:14" x14ac:dyDescent="0.25">
      <c r="A313" s="1">
        <v>43403</v>
      </c>
      <c r="B313" s="1" t="str">
        <f>INDEX(TBLDates[Week Number],MATCH(TBLData[[#This Row],[Date]],TBLDates[Monday],1))</f>
        <v>Week 44</v>
      </c>
      <c r="C313" s="1"/>
      <c r="D313" s="19"/>
      <c r="E313" s="3"/>
      <c r="J313" s="16"/>
      <c r="K313" s="16"/>
      <c r="L313" s="16"/>
      <c r="N313" t="str">
        <f>IF(TBLData[[#This Row],[Carbs]]*4+TBLData[[#This Row],[Protein]]*4+TBLData[[#This Row],[Fat]]*9=0,"",TBLData[[#This Row],[Carbs]]*4+TBLData[[#This Row],[Protein]]*4+TBLData[[#This Row],[Fat]]*9)</f>
        <v/>
      </c>
    </row>
    <row r="314" spans="1:14" x14ac:dyDescent="0.25">
      <c r="A314" s="1">
        <v>43404</v>
      </c>
      <c r="B314" s="1" t="str">
        <f>INDEX(TBLDates[Week Number],MATCH(TBLData[[#This Row],[Date]],TBLDates[Monday],1))</f>
        <v>Week 44</v>
      </c>
      <c r="C314" s="1"/>
      <c r="D314" s="19"/>
      <c r="E314" s="3"/>
      <c r="J314" s="16"/>
      <c r="K314" s="16"/>
      <c r="L314" s="16"/>
      <c r="N314" t="str">
        <f>IF(TBLData[[#This Row],[Carbs]]*4+TBLData[[#This Row],[Protein]]*4+TBLData[[#This Row],[Fat]]*9=0,"",TBLData[[#This Row],[Carbs]]*4+TBLData[[#This Row],[Protein]]*4+TBLData[[#This Row],[Fat]]*9)</f>
        <v/>
      </c>
    </row>
    <row r="315" spans="1:14" x14ac:dyDescent="0.25">
      <c r="A315" s="1">
        <v>43405</v>
      </c>
      <c r="B315" s="1" t="str">
        <f>INDEX(TBLDates[Week Number],MATCH(TBLData[[#This Row],[Date]],TBLDates[Monday],1))</f>
        <v>Week 44</v>
      </c>
      <c r="C315" s="1"/>
      <c r="D315" s="19"/>
      <c r="E315" s="3"/>
      <c r="J315" s="16"/>
      <c r="K315" s="16"/>
      <c r="L315" s="16"/>
      <c r="N315" t="str">
        <f>IF(TBLData[[#This Row],[Carbs]]*4+TBLData[[#This Row],[Protein]]*4+TBLData[[#This Row],[Fat]]*9=0,"",TBLData[[#This Row],[Carbs]]*4+TBLData[[#This Row],[Protein]]*4+TBLData[[#This Row],[Fat]]*9)</f>
        <v/>
      </c>
    </row>
    <row r="316" spans="1:14" x14ac:dyDescent="0.25">
      <c r="A316" s="1">
        <v>43406</v>
      </c>
      <c r="B316" s="1" t="str">
        <f>INDEX(TBLDates[Week Number],MATCH(TBLData[[#This Row],[Date]],TBLDates[Monday],1))</f>
        <v>Week 44</v>
      </c>
      <c r="C316" s="1"/>
      <c r="D316" s="19"/>
      <c r="E316" s="3"/>
      <c r="J316" s="16"/>
      <c r="K316" s="16"/>
      <c r="L316" s="16"/>
      <c r="N316" t="str">
        <f>IF(TBLData[[#This Row],[Carbs]]*4+TBLData[[#This Row],[Protein]]*4+TBLData[[#This Row],[Fat]]*9=0,"",TBLData[[#This Row],[Carbs]]*4+TBLData[[#This Row],[Protein]]*4+TBLData[[#This Row],[Fat]]*9)</f>
        <v/>
      </c>
    </row>
    <row r="317" spans="1:14" x14ac:dyDescent="0.25">
      <c r="A317" s="1">
        <v>43407</v>
      </c>
      <c r="B317" s="1" t="str">
        <f>INDEX(TBLDates[Week Number],MATCH(TBLData[[#This Row],[Date]],TBLDates[Monday],1))</f>
        <v>Week 44</v>
      </c>
      <c r="C317" s="1"/>
      <c r="D317" s="19"/>
      <c r="E317" s="3"/>
      <c r="J317" s="16"/>
      <c r="K317" s="16"/>
      <c r="L317" s="16"/>
      <c r="N317" t="str">
        <f>IF(TBLData[[#This Row],[Carbs]]*4+TBLData[[#This Row],[Protein]]*4+TBLData[[#This Row],[Fat]]*9=0,"",TBLData[[#This Row],[Carbs]]*4+TBLData[[#This Row],[Protein]]*4+TBLData[[#This Row],[Fat]]*9)</f>
        <v/>
      </c>
    </row>
    <row r="318" spans="1:14" x14ac:dyDescent="0.25">
      <c r="A318" s="1">
        <v>43408</v>
      </c>
      <c r="B318" s="1" t="str">
        <f>INDEX(TBLDates[Week Number],MATCH(TBLData[[#This Row],[Date]],TBLDates[Monday],1))</f>
        <v>Week 44</v>
      </c>
      <c r="C318" s="1"/>
      <c r="D318" s="19"/>
      <c r="E318" s="3"/>
      <c r="J318" s="16"/>
      <c r="K318" s="16"/>
      <c r="L318" s="16"/>
      <c r="N318" t="str">
        <f>IF(TBLData[[#This Row],[Carbs]]*4+TBLData[[#This Row],[Protein]]*4+TBLData[[#This Row],[Fat]]*9=0,"",TBLData[[#This Row],[Carbs]]*4+TBLData[[#This Row],[Protein]]*4+TBLData[[#This Row],[Fat]]*9)</f>
        <v/>
      </c>
    </row>
    <row r="319" spans="1:14" x14ac:dyDescent="0.25">
      <c r="A319" s="1">
        <v>43409</v>
      </c>
      <c r="B319" s="1" t="str">
        <f>INDEX(TBLDates[Week Number],MATCH(TBLData[[#This Row],[Date]],TBLDates[Monday],1))</f>
        <v>Week 45</v>
      </c>
      <c r="C319" s="1"/>
      <c r="D319" s="19"/>
      <c r="E319" s="3"/>
      <c r="J319" s="16"/>
      <c r="K319" s="16"/>
      <c r="L319" s="16"/>
      <c r="N319" t="str">
        <f>IF(TBLData[[#This Row],[Carbs]]*4+TBLData[[#This Row],[Protein]]*4+TBLData[[#This Row],[Fat]]*9=0,"",TBLData[[#This Row],[Carbs]]*4+TBLData[[#This Row],[Protein]]*4+TBLData[[#This Row],[Fat]]*9)</f>
        <v/>
      </c>
    </row>
    <row r="320" spans="1:14" x14ac:dyDescent="0.25">
      <c r="A320" s="1">
        <v>43410</v>
      </c>
      <c r="B320" s="1" t="str">
        <f>INDEX(TBLDates[Week Number],MATCH(TBLData[[#This Row],[Date]],TBLDates[Monday],1))</f>
        <v>Week 45</v>
      </c>
      <c r="C320" s="1"/>
      <c r="D320" s="19"/>
      <c r="E320" s="3"/>
      <c r="J320" s="16"/>
      <c r="K320" s="16"/>
      <c r="L320" s="16"/>
      <c r="N320" t="str">
        <f>IF(TBLData[[#This Row],[Carbs]]*4+TBLData[[#This Row],[Protein]]*4+TBLData[[#This Row],[Fat]]*9=0,"",TBLData[[#This Row],[Carbs]]*4+TBLData[[#This Row],[Protein]]*4+TBLData[[#This Row],[Fat]]*9)</f>
        <v/>
      </c>
    </row>
    <row r="321" spans="1:14" x14ac:dyDescent="0.25">
      <c r="A321" s="1">
        <v>43411</v>
      </c>
      <c r="B321" s="1" t="str">
        <f>INDEX(TBLDates[Week Number],MATCH(TBLData[[#This Row],[Date]],TBLDates[Monday],1))</f>
        <v>Week 45</v>
      </c>
      <c r="C321" s="1"/>
      <c r="D321" s="19"/>
      <c r="E321" s="3"/>
      <c r="J321" s="16"/>
      <c r="K321" s="16"/>
      <c r="L321" s="16"/>
      <c r="N321" t="str">
        <f>IF(TBLData[[#This Row],[Carbs]]*4+TBLData[[#This Row],[Protein]]*4+TBLData[[#This Row],[Fat]]*9=0,"",TBLData[[#This Row],[Carbs]]*4+TBLData[[#This Row],[Protein]]*4+TBLData[[#This Row],[Fat]]*9)</f>
        <v/>
      </c>
    </row>
    <row r="322" spans="1:14" x14ac:dyDescent="0.25">
      <c r="A322" s="1">
        <v>43412</v>
      </c>
      <c r="B322" s="1" t="str">
        <f>INDEX(TBLDates[Week Number],MATCH(TBLData[[#This Row],[Date]],TBLDates[Monday],1))</f>
        <v>Week 45</v>
      </c>
      <c r="C322" s="1"/>
      <c r="D322" s="19"/>
      <c r="E322" s="3"/>
      <c r="J322" s="16"/>
      <c r="K322" s="16"/>
      <c r="L322" s="16"/>
      <c r="N322" t="str">
        <f>IF(TBLData[[#This Row],[Carbs]]*4+TBLData[[#This Row],[Protein]]*4+TBLData[[#This Row],[Fat]]*9=0,"",TBLData[[#This Row],[Carbs]]*4+TBLData[[#This Row],[Protein]]*4+TBLData[[#This Row],[Fat]]*9)</f>
        <v/>
      </c>
    </row>
    <row r="323" spans="1:14" x14ac:dyDescent="0.25">
      <c r="A323" s="1">
        <v>43413</v>
      </c>
      <c r="B323" s="1" t="str">
        <f>INDEX(TBLDates[Week Number],MATCH(TBLData[[#This Row],[Date]],TBLDates[Monday],1))</f>
        <v>Week 45</v>
      </c>
      <c r="C323" s="1"/>
      <c r="D323" s="19"/>
      <c r="E323" s="3"/>
      <c r="J323" s="16"/>
      <c r="K323" s="16"/>
      <c r="L323" s="16"/>
      <c r="N323" t="str">
        <f>IF(TBLData[[#This Row],[Carbs]]*4+TBLData[[#This Row],[Protein]]*4+TBLData[[#This Row],[Fat]]*9=0,"",TBLData[[#This Row],[Carbs]]*4+TBLData[[#This Row],[Protein]]*4+TBLData[[#This Row],[Fat]]*9)</f>
        <v/>
      </c>
    </row>
    <row r="324" spans="1:14" x14ac:dyDescent="0.25">
      <c r="A324" s="1">
        <v>43414</v>
      </c>
      <c r="B324" s="1" t="str">
        <f>INDEX(TBLDates[Week Number],MATCH(TBLData[[#This Row],[Date]],TBLDates[Monday],1))</f>
        <v>Week 45</v>
      </c>
      <c r="C324" s="1"/>
      <c r="D324" s="19"/>
      <c r="E324" s="3"/>
      <c r="J324" s="16"/>
      <c r="K324" s="16"/>
      <c r="L324" s="16"/>
      <c r="N324" t="str">
        <f>IF(TBLData[[#This Row],[Carbs]]*4+TBLData[[#This Row],[Protein]]*4+TBLData[[#This Row],[Fat]]*9=0,"",TBLData[[#This Row],[Carbs]]*4+TBLData[[#This Row],[Protein]]*4+TBLData[[#This Row],[Fat]]*9)</f>
        <v/>
      </c>
    </row>
    <row r="325" spans="1:14" x14ac:dyDescent="0.25">
      <c r="A325" s="1">
        <v>43415</v>
      </c>
      <c r="B325" s="1" t="str">
        <f>INDEX(TBLDates[Week Number],MATCH(TBLData[[#This Row],[Date]],TBLDates[Monday],1))</f>
        <v>Week 45</v>
      </c>
      <c r="C325" s="1"/>
      <c r="D325" s="19"/>
      <c r="E325" s="3"/>
      <c r="J325" s="16"/>
      <c r="K325" s="16"/>
      <c r="L325" s="16"/>
      <c r="N325" t="str">
        <f>IF(TBLData[[#This Row],[Carbs]]*4+TBLData[[#This Row],[Protein]]*4+TBLData[[#This Row],[Fat]]*9=0,"",TBLData[[#This Row],[Carbs]]*4+TBLData[[#This Row],[Protein]]*4+TBLData[[#This Row],[Fat]]*9)</f>
        <v/>
      </c>
    </row>
    <row r="326" spans="1:14" x14ac:dyDescent="0.25">
      <c r="A326" s="1">
        <v>43416</v>
      </c>
      <c r="B326" s="1" t="str">
        <f>INDEX(TBLDates[Week Number],MATCH(TBLData[[#This Row],[Date]],TBLDates[Monday],1))</f>
        <v>Week 46</v>
      </c>
      <c r="C326" s="1"/>
      <c r="D326" s="19"/>
      <c r="E326" s="3"/>
      <c r="J326" s="16"/>
      <c r="K326" s="16"/>
      <c r="L326" s="16"/>
      <c r="N326" t="str">
        <f>IF(TBLData[[#This Row],[Carbs]]*4+TBLData[[#This Row],[Protein]]*4+TBLData[[#This Row],[Fat]]*9=0,"",TBLData[[#This Row],[Carbs]]*4+TBLData[[#This Row],[Protein]]*4+TBLData[[#This Row],[Fat]]*9)</f>
        <v/>
      </c>
    </row>
    <row r="327" spans="1:14" x14ac:dyDescent="0.25">
      <c r="A327" s="1">
        <v>43417</v>
      </c>
      <c r="B327" s="1" t="str">
        <f>INDEX(TBLDates[Week Number],MATCH(TBLData[[#This Row],[Date]],TBLDates[Monday],1))</f>
        <v>Week 46</v>
      </c>
      <c r="C327" s="1"/>
      <c r="D327" s="19"/>
      <c r="E327" s="3"/>
      <c r="J327" s="16"/>
      <c r="K327" s="16"/>
      <c r="L327" s="16"/>
      <c r="N327" t="str">
        <f>IF(TBLData[[#This Row],[Carbs]]*4+TBLData[[#This Row],[Protein]]*4+TBLData[[#This Row],[Fat]]*9=0,"",TBLData[[#This Row],[Carbs]]*4+TBLData[[#This Row],[Protein]]*4+TBLData[[#This Row],[Fat]]*9)</f>
        <v/>
      </c>
    </row>
    <row r="328" spans="1:14" x14ac:dyDescent="0.25">
      <c r="A328" s="1">
        <v>43418</v>
      </c>
      <c r="B328" s="1" t="str">
        <f>INDEX(TBLDates[Week Number],MATCH(TBLData[[#This Row],[Date]],TBLDates[Monday],1))</f>
        <v>Week 46</v>
      </c>
      <c r="C328" s="1"/>
      <c r="D328" s="19"/>
      <c r="E328" s="3"/>
      <c r="J328" s="16"/>
      <c r="K328" s="16"/>
      <c r="L328" s="16"/>
      <c r="N328" t="str">
        <f>IF(TBLData[[#This Row],[Carbs]]*4+TBLData[[#This Row],[Protein]]*4+TBLData[[#This Row],[Fat]]*9=0,"",TBLData[[#This Row],[Carbs]]*4+TBLData[[#This Row],[Protein]]*4+TBLData[[#This Row],[Fat]]*9)</f>
        <v/>
      </c>
    </row>
    <row r="329" spans="1:14" x14ac:dyDescent="0.25">
      <c r="A329" s="1">
        <v>43419</v>
      </c>
      <c r="B329" s="1" t="str">
        <f>INDEX(TBLDates[Week Number],MATCH(TBLData[[#This Row],[Date]],TBLDates[Monday],1))</f>
        <v>Week 46</v>
      </c>
      <c r="C329" s="1"/>
      <c r="D329" s="19"/>
      <c r="E329" s="3"/>
      <c r="J329" s="16"/>
      <c r="K329" s="16"/>
      <c r="L329" s="16"/>
      <c r="N329" t="str">
        <f>IF(TBLData[[#This Row],[Carbs]]*4+TBLData[[#This Row],[Protein]]*4+TBLData[[#This Row],[Fat]]*9=0,"",TBLData[[#This Row],[Carbs]]*4+TBLData[[#This Row],[Protein]]*4+TBLData[[#This Row],[Fat]]*9)</f>
        <v/>
      </c>
    </row>
    <row r="330" spans="1:14" x14ac:dyDescent="0.25">
      <c r="A330" s="1">
        <v>43420</v>
      </c>
      <c r="B330" s="1" t="str">
        <f>INDEX(TBLDates[Week Number],MATCH(TBLData[[#This Row],[Date]],TBLDates[Monday],1))</f>
        <v>Week 46</v>
      </c>
      <c r="C330" s="1"/>
      <c r="D330" s="19"/>
      <c r="E330" s="3"/>
      <c r="J330" s="16"/>
      <c r="K330" s="16"/>
      <c r="L330" s="16"/>
      <c r="N330" t="str">
        <f>IF(TBLData[[#This Row],[Carbs]]*4+TBLData[[#This Row],[Protein]]*4+TBLData[[#This Row],[Fat]]*9=0,"",TBLData[[#This Row],[Carbs]]*4+TBLData[[#This Row],[Protein]]*4+TBLData[[#This Row],[Fat]]*9)</f>
        <v/>
      </c>
    </row>
    <row r="331" spans="1:14" x14ac:dyDescent="0.25">
      <c r="A331" s="1">
        <v>43421</v>
      </c>
      <c r="B331" s="1" t="str">
        <f>INDEX(TBLDates[Week Number],MATCH(TBLData[[#This Row],[Date]],TBLDates[Monday],1))</f>
        <v>Week 46</v>
      </c>
      <c r="C331" s="1"/>
      <c r="D331" s="19"/>
      <c r="E331" s="3"/>
      <c r="J331" s="16"/>
      <c r="K331" s="16"/>
      <c r="L331" s="16"/>
      <c r="N331" t="str">
        <f>IF(TBLData[[#This Row],[Carbs]]*4+TBLData[[#This Row],[Protein]]*4+TBLData[[#This Row],[Fat]]*9=0,"",TBLData[[#This Row],[Carbs]]*4+TBLData[[#This Row],[Protein]]*4+TBLData[[#This Row],[Fat]]*9)</f>
        <v/>
      </c>
    </row>
    <row r="332" spans="1:14" x14ac:dyDescent="0.25">
      <c r="A332" s="1">
        <v>43422</v>
      </c>
      <c r="B332" s="1" t="str">
        <f>INDEX(TBLDates[Week Number],MATCH(TBLData[[#This Row],[Date]],TBLDates[Monday],1))</f>
        <v>Week 46</v>
      </c>
      <c r="C332" s="1"/>
      <c r="D332" s="19"/>
      <c r="E332" s="3"/>
      <c r="J332" s="16"/>
      <c r="K332" s="16"/>
      <c r="L332" s="16"/>
      <c r="N332" t="str">
        <f>IF(TBLData[[#This Row],[Carbs]]*4+TBLData[[#This Row],[Protein]]*4+TBLData[[#This Row],[Fat]]*9=0,"",TBLData[[#This Row],[Carbs]]*4+TBLData[[#This Row],[Protein]]*4+TBLData[[#This Row],[Fat]]*9)</f>
        <v/>
      </c>
    </row>
    <row r="333" spans="1:14" x14ac:dyDescent="0.25">
      <c r="A333" s="1">
        <v>43423</v>
      </c>
      <c r="B333" s="1" t="str">
        <f>INDEX(TBLDates[Week Number],MATCH(TBLData[[#This Row],[Date]],TBLDates[Monday],1))</f>
        <v>Week 47</v>
      </c>
      <c r="C333" s="1"/>
      <c r="D333" s="19"/>
      <c r="E333" s="3"/>
      <c r="J333" s="16"/>
      <c r="K333" s="16"/>
      <c r="L333" s="16"/>
      <c r="N333" t="str">
        <f>IF(TBLData[[#This Row],[Carbs]]*4+TBLData[[#This Row],[Protein]]*4+TBLData[[#This Row],[Fat]]*9=0,"",TBLData[[#This Row],[Carbs]]*4+TBLData[[#This Row],[Protein]]*4+TBLData[[#This Row],[Fat]]*9)</f>
        <v/>
      </c>
    </row>
    <row r="334" spans="1:14" x14ac:dyDescent="0.25">
      <c r="A334" s="1">
        <v>43424</v>
      </c>
      <c r="B334" s="1" t="str">
        <f>INDEX(TBLDates[Week Number],MATCH(TBLData[[#This Row],[Date]],TBLDates[Monday],1))</f>
        <v>Week 47</v>
      </c>
      <c r="C334" s="1"/>
      <c r="D334" s="19"/>
      <c r="E334" s="3"/>
      <c r="J334" s="16"/>
      <c r="K334" s="16"/>
      <c r="L334" s="16"/>
      <c r="N334" t="str">
        <f>IF(TBLData[[#This Row],[Carbs]]*4+TBLData[[#This Row],[Protein]]*4+TBLData[[#This Row],[Fat]]*9=0,"",TBLData[[#This Row],[Carbs]]*4+TBLData[[#This Row],[Protein]]*4+TBLData[[#This Row],[Fat]]*9)</f>
        <v/>
      </c>
    </row>
    <row r="335" spans="1:14" x14ac:dyDescent="0.25">
      <c r="A335" s="1">
        <v>43425</v>
      </c>
      <c r="B335" s="1" t="str">
        <f>INDEX(TBLDates[Week Number],MATCH(TBLData[[#This Row],[Date]],TBLDates[Monday],1))</f>
        <v>Week 47</v>
      </c>
      <c r="C335" s="1"/>
      <c r="D335" s="19"/>
      <c r="E335" s="3"/>
      <c r="J335" s="16"/>
      <c r="K335" s="16"/>
      <c r="L335" s="16"/>
      <c r="N335" t="str">
        <f>IF(TBLData[[#This Row],[Carbs]]*4+TBLData[[#This Row],[Protein]]*4+TBLData[[#This Row],[Fat]]*9=0,"",TBLData[[#This Row],[Carbs]]*4+TBLData[[#This Row],[Protein]]*4+TBLData[[#This Row],[Fat]]*9)</f>
        <v/>
      </c>
    </row>
    <row r="336" spans="1:14" x14ac:dyDescent="0.25">
      <c r="A336" s="1">
        <v>43426</v>
      </c>
      <c r="B336" s="1" t="str">
        <f>INDEX(TBLDates[Week Number],MATCH(TBLData[[#This Row],[Date]],TBLDates[Monday],1))</f>
        <v>Week 47</v>
      </c>
      <c r="C336" s="1"/>
      <c r="D336" s="19"/>
      <c r="E336" s="3"/>
      <c r="J336" s="16"/>
      <c r="K336" s="16"/>
      <c r="L336" s="16"/>
      <c r="N336" t="str">
        <f>IF(TBLData[[#This Row],[Carbs]]*4+TBLData[[#This Row],[Protein]]*4+TBLData[[#This Row],[Fat]]*9=0,"",TBLData[[#This Row],[Carbs]]*4+TBLData[[#This Row],[Protein]]*4+TBLData[[#This Row],[Fat]]*9)</f>
        <v/>
      </c>
    </row>
    <row r="337" spans="1:14" x14ac:dyDescent="0.25">
      <c r="A337" s="1">
        <v>43427</v>
      </c>
      <c r="B337" s="1" t="str">
        <f>INDEX(TBLDates[Week Number],MATCH(TBLData[[#This Row],[Date]],TBLDates[Monday],1))</f>
        <v>Week 47</v>
      </c>
      <c r="C337" s="1"/>
      <c r="D337" s="19"/>
      <c r="E337" s="3"/>
      <c r="J337" s="16"/>
      <c r="K337" s="16"/>
      <c r="L337" s="16"/>
      <c r="N337" t="str">
        <f>IF(TBLData[[#This Row],[Carbs]]*4+TBLData[[#This Row],[Protein]]*4+TBLData[[#This Row],[Fat]]*9=0,"",TBLData[[#This Row],[Carbs]]*4+TBLData[[#This Row],[Protein]]*4+TBLData[[#This Row],[Fat]]*9)</f>
        <v/>
      </c>
    </row>
    <row r="338" spans="1:14" x14ac:dyDescent="0.25">
      <c r="A338" s="1">
        <v>43428</v>
      </c>
      <c r="B338" s="1" t="str">
        <f>INDEX(TBLDates[Week Number],MATCH(TBLData[[#This Row],[Date]],TBLDates[Monday],1))</f>
        <v>Week 47</v>
      </c>
      <c r="C338" s="1"/>
      <c r="D338" s="19"/>
      <c r="E338" s="3"/>
      <c r="J338" s="16"/>
      <c r="K338" s="16"/>
      <c r="L338" s="16"/>
      <c r="N338" t="str">
        <f>IF(TBLData[[#This Row],[Carbs]]*4+TBLData[[#This Row],[Protein]]*4+TBLData[[#This Row],[Fat]]*9=0,"",TBLData[[#This Row],[Carbs]]*4+TBLData[[#This Row],[Protein]]*4+TBLData[[#This Row],[Fat]]*9)</f>
        <v/>
      </c>
    </row>
    <row r="339" spans="1:14" x14ac:dyDescent="0.25">
      <c r="A339" s="1">
        <v>43429</v>
      </c>
      <c r="B339" s="1" t="str">
        <f>INDEX(TBLDates[Week Number],MATCH(TBLData[[#This Row],[Date]],TBLDates[Monday],1))</f>
        <v>Week 47</v>
      </c>
      <c r="C339" s="1"/>
      <c r="D339" s="19"/>
      <c r="E339" s="3"/>
      <c r="J339" s="16"/>
      <c r="K339" s="16"/>
      <c r="L339" s="16"/>
      <c r="N339" t="str">
        <f>IF(TBLData[[#This Row],[Carbs]]*4+TBLData[[#This Row],[Protein]]*4+TBLData[[#This Row],[Fat]]*9=0,"",TBLData[[#This Row],[Carbs]]*4+TBLData[[#This Row],[Protein]]*4+TBLData[[#This Row],[Fat]]*9)</f>
        <v/>
      </c>
    </row>
    <row r="340" spans="1:14" x14ac:dyDescent="0.25">
      <c r="A340" s="1">
        <v>43430</v>
      </c>
      <c r="B340" s="1" t="str">
        <f>INDEX(TBLDates[Week Number],MATCH(TBLData[[#This Row],[Date]],TBLDates[Monday],1))</f>
        <v>Week 48</v>
      </c>
      <c r="C340" s="1"/>
      <c r="D340" s="19"/>
      <c r="E340" s="3"/>
      <c r="J340" s="16"/>
      <c r="K340" s="16"/>
      <c r="L340" s="16"/>
      <c r="N340" t="str">
        <f>IF(TBLData[[#This Row],[Carbs]]*4+TBLData[[#This Row],[Protein]]*4+TBLData[[#This Row],[Fat]]*9=0,"",TBLData[[#This Row],[Carbs]]*4+TBLData[[#This Row],[Protein]]*4+TBLData[[#This Row],[Fat]]*9)</f>
        <v/>
      </c>
    </row>
    <row r="341" spans="1:14" x14ac:dyDescent="0.25">
      <c r="A341" s="1">
        <v>43431</v>
      </c>
      <c r="B341" s="1" t="str">
        <f>INDEX(TBLDates[Week Number],MATCH(TBLData[[#This Row],[Date]],TBLDates[Monday],1))</f>
        <v>Week 48</v>
      </c>
      <c r="C341" s="1"/>
      <c r="D341" s="19"/>
      <c r="E341" s="3"/>
      <c r="J341" s="16"/>
      <c r="K341" s="16"/>
      <c r="L341" s="16"/>
      <c r="N341" t="str">
        <f>IF(TBLData[[#This Row],[Carbs]]*4+TBLData[[#This Row],[Protein]]*4+TBLData[[#This Row],[Fat]]*9=0,"",TBLData[[#This Row],[Carbs]]*4+TBLData[[#This Row],[Protein]]*4+TBLData[[#This Row],[Fat]]*9)</f>
        <v/>
      </c>
    </row>
    <row r="342" spans="1:14" x14ac:dyDescent="0.25">
      <c r="A342" s="1">
        <v>43432</v>
      </c>
      <c r="B342" s="1" t="str">
        <f>INDEX(TBLDates[Week Number],MATCH(TBLData[[#This Row],[Date]],TBLDates[Monday],1))</f>
        <v>Week 48</v>
      </c>
      <c r="C342" s="1"/>
      <c r="D342" s="19"/>
      <c r="E342" s="3"/>
      <c r="J342" s="16"/>
      <c r="K342" s="16"/>
      <c r="L342" s="16"/>
      <c r="N342" t="str">
        <f>IF(TBLData[[#This Row],[Carbs]]*4+TBLData[[#This Row],[Protein]]*4+TBLData[[#This Row],[Fat]]*9=0,"",TBLData[[#This Row],[Carbs]]*4+TBLData[[#This Row],[Protein]]*4+TBLData[[#This Row],[Fat]]*9)</f>
        <v/>
      </c>
    </row>
    <row r="343" spans="1:14" x14ac:dyDescent="0.25">
      <c r="A343" s="1">
        <v>43433</v>
      </c>
      <c r="B343" s="1" t="str">
        <f>INDEX(TBLDates[Week Number],MATCH(TBLData[[#This Row],[Date]],TBLDates[Monday],1))</f>
        <v>Week 48</v>
      </c>
      <c r="C343" s="1"/>
      <c r="D343" s="19"/>
      <c r="E343" s="3"/>
      <c r="J343" s="16"/>
      <c r="K343" s="16"/>
      <c r="L343" s="16"/>
      <c r="N343" t="str">
        <f>IF(TBLData[[#This Row],[Carbs]]*4+TBLData[[#This Row],[Protein]]*4+TBLData[[#This Row],[Fat]]*9=0,"",TBLData[[#This Row],[Carbs]]*4+TBLData[[#This Row],[Protein]]*4+TBLData[[#This Row],[Fat]]*9)</f>
        <v/>
      </c>
    </row>
    <row r="344" spans="1:14" x14ac:dyDescent="0.25">
      <c r="A344" s="1">
        <v>43434</v>
      </c>
      <c r="B344" s="1" t="str">
        <f>INDEX(TBLDates[Week Number],MATCH(TBLData[[#This Row],[Date]],TBLDates[Monday],1))</f>
        <v>Week 48</v>
      </c>
      <c r="C344" s="1"/>
      <c r="D344" s="19"/>
      <c r="E344" s="3"/>
      <c r="J344" s="16"/>
      <c r="K344" s="16"/>
      <c r="L344" s="16"/>
      <c r="N344" t="str">
        <f>IF(TBLData[[#This Row],[Carbs]]*4+TBLData[[#This Row],[Protein]]*4+TBLData[[#This Row],[Fat]]*9=0,"",TBLData[[#This Row],[Carbs]]*4+TBLData[[#This Row],[Protein]]*4+TBLData[[#This Row],[Fat]]*9)</f>
        <v/>
      </c>
    </row>
    <row r="345" spans="1:14" x14ac:dyDescent="0.25">
      <c r="A345" s="1">
        <v>43435</v>
      </c>
      <c r="B345" s="1" t="str">
        <f>INDEX(TBLDates[Week Number],MATCH(TBLData[[#This Row],[Date]],TBLDates[Monday],1))</f>
        <v>Week 48</v>
      </c>
      <c r="C345" s="1"/>
      <c r="D345" s="19"/>
      <c r="E345" s="3"/>
      <c r="J345" s="16"/>
      <c r="K345" s="16"/>
      <c r="L345" s="16"/>
      <c r="N345" t="str">
        <f>IF(TBLData[[#This Row],[Carbs]]*4+TBLData[[#This Row],[Protein]]*4+TBLData[[#This Row],[Fat]]*9=0,"",TBLData[[#This Row],[Carbs]]*4+TBLData[[#This Row],[Protein]]*4+TBLData[[#This Row],[Fat]]*9)</f>
        <v/>
      </c>
    </row>
    <row r="346" spans="1:14" x14ac:dyDescent="0.25">
      <c r="A346" s="1">
        <v>43436</v>
      </c>
      <c r="B346" s="1" t="str">
        <f>INDEX(TBLDates[Week Number],MATCH(TBLData[[#This Row],[Date]],TBLDates[Monday],1))</f>
        <v>Week 48</v>
      </c>
      <c r="C346" s="1"/>
      <c r="D346" s="19"/>
      <c r="E346" s="3"/>
      <c r="J346" s="16"/>
      <c r="K346" s="16"/>
      <c r="L346" s="16"/>
      <c r="N346" t="str">
        <f>IF(TBLData[[#This Row],[Carbs]]*4+TBLData[[#This Row],[Protein]]*4+TBLData[[#This Row],[Fat]]*9=0,"",TBLData[[#This Row],[Carbs]]*4+TBLData[[#This Row],[Protein]]*4+TBLData[[#This Row],[Fat]]*9)</f>
        <v/>
      </c>
    </row>
    <row r="347" spans="1:14" x14ac:dyDescent="0.25">
      <c r="A347" s="1">
        <v>43437</v>
      </c>
      <c r="B347" s="1" t="str">
        <f>INDEX(TBLDates[Week Number],MATCH(TBLData[[#This Row],[Date]],TBLDates[Monday],1))</f>
        <v>Week 49</v>
      </c>
      <c r="C347" s="1"/>
      <c r="D347" s="19"/>
      <c r="E347" s="3"/>
      <c r="J347" s="16"/>
      <c r="K347" s="16"/>
      <c r="L347" s="16"/>
      <c r="N347" t="str">
        <f>IF(TBLData[[#This Row],[Carbs]]*4+TBLData[[#This Row],[Protein]]*4+TBLData[[#This Row],[Fat]]*9=0,"",TBLData[[#This Row],[Carbs]]*4+TBLData[[#This Row],[Protein]]*4+TBLData[[#This Row],[Fat]]*9)</f>
        <v/>
      </c>
    </row>
    <row r="348" spans="1:14" x14ac:dyDescent="0.25">
      <c r="A348" s="1">
        <v>43438</v>
      </c>
      <c r="B348" s="1" t="str">
        <f>INDEX(TBLDates[Week Number],MATCH(TBLData[[#This Row],[Date]],TBLDates[Monday],1))</f>
        <v>Week 49</v>
      </c>
      <c r="C348" s="1"/>
      <c r="D348" s="19"/>
      <c r="E348" s="3"/>
      <c r="J348" s="16"/>
      <c r="K348" s="16"/>
      <c r="L348" s="16"/>
      <c r="N348" t="str">
        <f>IF(TBLData[[#This Row],[Carbs]]*4+TBLData[[#This Row],[Protein]]*4+TBLData[[#This Row],[Fat]]*9=0,"",TBLData[[#This Row],[Carbs]]*4+TBLData[[#This Row],[Protein]]*4+TBLData[[#This Row],[Fat]]*9)</f>
        <v/>
      </c>
    </row>
    <row r="349" spans="1:14" x14ac:dyDescent="0.25">
      <c r="A349" s="1">
        <v>43439</v>
      </c>
      <c r="B349" s="1" t="str">
        <f>INDEX(TBLDates[Week Number],MATCH(TBLData[[#This Row],[Date]],TBLDates[Monday],1))</f>
        <v>Week 49</v>
      </c>
      <c r="C349" s="1"/>
      <c r="D349" s="19"/>
      <c r="E349" s="3"/>
      <c r="J349" s="16"/>
      <c r="K349" s="16"/>
      <c r="L349" s="16"/>
      <c r="N349" t="str">
        <f>IF(TBLData[[#This Row],[Carbs]]*4+TBLData[[#This Row],[Protein]]*4+TBLData[[#This Row],[Fat]]*9=0,"",TBLData[[#This Row],[Carbs]]*4+TBLData[[#This Row],[Protein]]*4+TBLData[[#This Row],[Fat]]*9)</f>
        <v/>
      </c>
    </row>
    <row r="350" spans="1:14" x14ac:dyDescent="0.25">
      <c r="A350" s="1">
        <v>43440</v>
      </c>
      <c r="B350" s="1" t="str">
        <f>INDEX(TBLDates[Week Number],MATCH(TBLData[[#This Row],[Date]],TBLDates[Monday],1))</f>
        <v>Week 49</v>
      </c>
      <c r="C350" s="1"/>
      <c r="D350" s="19"/>
      <c r="E350" s="3"/>
      <c r="J350" s="16"/>
      <c r="K350" s="16"/>
      <c r="L350" s="16"/>
      <c r="N350" t="str">
        <f>IF(TBLData[[#This Row],[Carbs]]*4+TBLData[[#This Row],[Protein]]*4+TBLData[[#This Row],[Fat]]*9=0,"",TBLData[[#This Row],[Carbs]]*4+TBLData[[#This Row],[Protein]]*4+TBLData[[#This Row],[Fat]]*9)</f>
        <v/>
      </c>
    </row>
    <row r="351" spans="1:14" x14ac:dyDescent="0.25">
      <c r="A351" s="1">
        <v>43441</v>
      </c>
      <c r="B351" s="1" t="str">
        <f>INDEX(TBLDates[Week Number],MATCH(TBLData[[#This Row],[Date]],TBLDates[Monday],1))</f>
        <v>Week 49</v>
      </c>
      <c r="C351" s="1"/>
      <c r="D351" s="19"/>
      <c r="E351" s="3"/>
      <c r="J351" s="16"/>
      <c r="K351" s="16"/>
      <c r="L351" s="16"/>
      <c r="N351" t="str">
        <f>IF(TBLData[[#This Row],[Carbs]]*4+TBLData[[#This Row],[Protein]]*4+TBLData[[#This Row],[Fat]]*9=0,"",TBLData[[#This Row],[Carbs]]*4+TBLData[[#This Row],[Protein]]*4+TBLData[[#This Row],[Fat]]*9)</f>
        <v/>
      </c>
    </row>
    <row r="352" spans="1:14" x14ac:dyDescent="0.25">
      <c r="A352" s="1">
        <v>43442</v>
      </c>
      <c r="B352" s="1" t="str">
        <f>INDEX(TBLDates[Week Number],MATCH(TBLData[[#This Row],[Date]],TBLDates[Monday],1))</f>
        <v>Week 49</v>
      </c>
      <c r="C352" s="1"/>
      <c r="D352" s="19"/>
      <c r="E352" s="3"/>
      <c r="J352" s="16"/>
      <c r="K352" s="16"/>
      <c r="L352" s="16"/>
      <c r="N352" t="str">
        <f>IF(TBLData[[#This Row],[Carbs]]*4+TBLData[[#This Row],[Protein]]*4+TBLData[[#This Row],[Fat]]*9=0,"",TBLData[[#This Row],[Carbs]]*4+TBLData[[#This Row],[Protein]]*4+TBLData[[#This Row],[Fat]]*9)</f>
        <v/>
      </c>
    </row>
    <row r="353" spans="1:14" x14ac:dyDescent="0.25">
      <c r="A353" s="1">
        <v>43443</v>
      </c>
      <c r="B353" s="1" t="str">
        <f>INDEX(TBLDates[Week Number],MATCH(TBLData[[#This Row],[Date]],TBLDates[Monday],1))</f>
        <v>Week 49</v>
      </c>
      <c r="C353" s="1"/>
      <c r="D353" s="19"/>
      <c r="E353" s="3"/>
      <c r="J353" s="16"/>
      <c r="K353" s="16"/>
      <c r="L353" s="16"/>
      <c r="N353" t="str">
        <f>IF(TBLData[[#This Row],[Carbs]]*4+TBLData[[#This Row],[Protein]]*4+TBLData[[#This Row],[Fat]]*9=0,"",TBLData[[#This Row],[Carbs]]*4+TBLData[[#This Row],[Protein]]*4+TBLData[[#This Row],[Fat]]*9)</f>
        <v/>
      </c>
    </row>
    <row r="354" spans="1:14" x14ac:dyDescent="0.25">
      <c r="A354" s="1">
        <v>43444</v>
      </c>
      <c r="B354" s="1" t="str">
        <f>INDEX(TBLDates[Week Number],MATCH(TBLData[[#This Row],[Date]],TBLDates[Monday],1))</f>
        <v>Week 50</v>
      </c>
      <c r="C354" s="1"/>
      <c r="D354" s="19"/>
      <c r="E354" s="3"/>
      <c r="J354" s="16"/>
      <c r="K354" s="16"/>
      <c r="L354" s="16"/>
      <c r="N354" t="str">
        <f>IF(TBLData[[#This Row],[Carbs]]*4+TBLData[[#This Row],[Protein]]*4+TBLData[[#This Row],[Fat]]*9=0,"",TBLData[[#This Row],[Carbs]]*4+TBLData[[#This Row],[Protein]]*4+TBLData[[#This Row],[Fat]]*9)</f>
        <v/>
      </c>
    </row>
    <row r="355" spans="1:14" x14ac:dyDescent="0.25">
      <c r="A355" s="1">
        <v>43445</v>
      </c>
      <c r="B355" s="1" t="str">
        <f>INDEX(TBLDates[Week Number],MATCH(TBLData[[#This Row],[Date]],TBLDates[Monday],1))</f>
        <v>Week 50</v>
      </c>
      <c r="C355" s="1"/>
      <c r="D355" s="19"/>
      <c r="E355" s="3"/>
      <c r="J355" s="16"/>
      <c r="K355" s="16"/>
      <c r="L355" s="16"/>
      <c r="N355" t="str">
        <f>IF(TBLData[[#This Row],[Carbs]]*4+TBLData[[#This Row],[Protein]]*4+TBLData[[#This Row],[Fat]]*9=0,"",TBLData[[#This Row],[Carbs]]*4+TBLData[[#This Row],[Protein]]*4+TBLData[[#This Row],[Fat]]*9)</f>
        <v/>
      </c>
    </row>
    <row r="356" spans="1:14" x14ac:dyDescent="0.25">
      <c r="A356" s="1">
        <v>43446</v>
      </c>
      <c r="B356" s="1" t="str">
        <f>INDEX(TBLDates[Week Number],MATCH(TBLData[[#This Row],[Date]],TBLDates[Monday],1))</f>
        <v>Week 50</v>
      </c>
      <c r="C356" s="1"/>
      <c r="D356" s="19"/>
      <c r="E356" s="3"/>
      <c r="J356" s="16"/>
      <c r="K356" s="16"/>
      <c r="L356" s="16"/>
      <c r="N356" t="str">
        <f>IF(TBLData[[#This Row],[Carbs]]*4+TBLData[[#This Row],[Protein]]*4+TBLData[[#This Row],[Fat]]*9=0,"",TBLData[[#This Row],[Carbs]]*4+TBLData[[#This Row],[Protein]]*4+TBLData[[#This Row],[Fat]]*9)</f>
        <v/>
      </c>
    </row>
    <row r="357" spans="1:14" x14ac:dyDescent="0.25">
      <c r="A357" s="1">
        <v>43447</v>
      </c>
      <c r="B357" s="1" t="str">
        <f>INDEX(TBLDates[Week Number],MATCH(TBLData[[#This Row],[Date]],TBLDates[Monday],1))</f>
        <v>Week 50</v>
      </c>
      <c r="C357" s="1"/>
      <c r="D357" s="19"/>
      <c r="E357" s="3"/>
      <c r="J357" s="16"/>
      <c r="K357" s="16"/>
      <c r="L357" s="16"/>
      <c r="N357" t="str">
        <f>IF(TBLData[[#This Row],[Carbs]]*4+TBLData[[#This Row],[Protein]]*4+TBLData[[#This Row],[Fat]]*9=0,"",TBLData[[#This Row],[Carbs]]*4+TBLData[[#This Row],[Protein]]*4+TBLData[[#This Row],[Fat]]*9)</f>
        <v/>
      </c>
    </row>
    <row r="358" spans="1:14" x14ac:dyDescent="0.25">
      <c r="A358" s="1">
        <v>43448</v>
      </c>
      <c r="B358" s="1" t="str">
        <f>INDEX(TBLDates[Week Number],MATCH(TBLData[[#This Row],[Date]],TBLDates[Monday],1))</f>
        <v>Week 50</v>
      </c>
      <c r="C358" s="1"/>
      <c r="D358" s="19"/>
      <c r="E358" s="3"/>
      <c r="J358" s="16"/>
      <c r="K358" s="16"/>
      <c r="L358" s="16"/>
      <c r="N358" t="str">
        <f>IF(TBLData[[#This Row],[Carbs]]*4+TBLData[[#This Row],[Protein]]*4+TBLData[[#This Row],[Fat]]*9=0,"",TBLData[[#This Row],[Carbs]]*4+TBLData[[#This Row],[Protein]]*4+TBLData[[#This Row],[Fat]]*9)</f>
        <v/>
      </c>
    </row>
    <row r="359" spans="1:14" x14ac:dyDescent="0.25">
      <c r="A359" s="1">
        <v>43449</v>
      </c>
      <c r="B359" s="1" t="str">
        <f>INDEX(TBLDates[Week Number],MATCH(TBLData[[#This Row],[Date]],TBLDates[Monday],1))</f>
        <v>Week 50</v>
      </c>
      <c r="C359" s="1"/>
      <c r="D359" s="19"/>
      <c r="E359" s="3"/>
      <c r="J359" s="16"/>
      <c r="K359" s="16"/>
      <c r="L359" s="16"/>
      <c r="N359" t="str">
        <f>IF(TBLData[[#This Row],[Carbs]]*4+TBLData[[#This Row],[Protein]]*4+TBLData[[#This Row],[Fat]]*9=0,"",TBLData[[#This Row],[Carbs]]*4+TBLData[[#This Row],[Protein]]*4+TBLData[[#This Row],[Fat]]*9)</f>
        <v/>
      </c>
    </row>
    <row r="360" spans="1:14" x14ac:dyDescent="0.25">
      <c r="A360" s="1">
        <v>43450</v>
      </c>
      <c r="B360" s="1" t="str">
        <f>INDEX(TBLDates[Week Number],MATCH(TBLData[[#This Row],[Date]],TBLDates[Monday],1))</f>
        <v>Week 50</v>
      </c>
      <c r="C360" s="1"/>
      <c r="D360" s="19"/>
      <c r="E360" s="3"/>
      <c r="J360" s="16"/>
      <c r="K360" s="16"/>
      <c r="L360" s="16"/>
      <c r="N360" t="str">
        <f>IF(TBLData[[#This Row],[Carbs]]*4+TBLData[[#This Row],[Protein]]*4+TBLData[[#This Row],[Fat]]*9=0,"",TBLData[[#This Row],[Carbs]]*4+TBLData[[#This Row],[Protein]]*4+TBLData[[#This Row],[Fat]]*9)</f>
        <v/>
      </c>
    </row>
    <row r="361" spans="1:14" x14ac:dyDescent="0.25">
      <c r="A361" s="1">
        <v>43451</v>
      </c>
      <c r="B361" s="1" t="str">
        <f>INDEX(TBLDates[Week Number],MATCH(TBLData[[#This Row],[Date]],TBLDates[Monday],1))</f>
        <v>Week 51</v>
      </c>
      <c r="C361" s="1"/>
      <c r="D361" s="19"/>
      <c r="E361" s="3"/>
      <c r="J361" s="16"/>
      <c r="K361" s="16"/>
      <c r="L361" s="16"/>
      <c r="N361" t="str">
        <f>IF(TBLData[[#This Row],[Carbs]]*4+TBLData[[#This Row],[Protein]]*4+TBLData[[#This Row],[Fat]]*9=0,"",TBLData[[#This Row],[Carbs]]*4+TBLData[[#This Row],[Protein]]*4+TBLData[[#This Row],[Fat]]*9)</f>
        <v/>
      </c>
    </row>
    <row r="362" spans="1:14" x14ac:dyDescent="0.25">
      <c r="A362" s="1">
        <v>43452</v>
      </c>
      <c r="B362" s="1" t="str">
        <f>INDEX(TBLDates[Week Number],MATCH(TBLData[[#This Row],[Date]],TBLDates[Monday],1))</f>
        <v>Week 51</v>
      </c>
      <c r="C362" s="1"/>
      <c r="D362" s="19"/>
      <c r="E362" s="3"/>
      <c r="J362" s="16"/>
      <c r="K362" s="16"/>
      <c r="L362" s="16"/>
      <c r="N362" t="str">
        <f>IF(TBLData[[#This Row],[Carbs]]*4+TBLData[[#This Row],[Protein]]*4+TBLData[[#This Row],[Fat]]*9=0,"",TBLData[[#This Row],[Carbs]]*4+TBLData[[#This Row],[Protein]]*4+TBLData[[#This Row],[Fat]]*9)</f>
        <v/>
      </c>
    </row>
    <row r="363" spans="1:14" x14ac:dyDescent="0.25">
      <c r="A363" s="1">
        <v>43453</v>
      </c>
      <c r="B363" s="1" t="str">
        <f>INDEX(TBLDates[Week Number],MATCH(TBLData[[#This Row],[Date]],TBLDates[Monday],1))</f>
        <v>Week 51</v>
      </c>
      <c r="C363" s="1"/>
      <c r="D363" s="19"/>
      <c r="E363" s="3"/>
      <c r="J363" s="16"/>
      <c r="K363" s="16"/>
      <c r="L363" s="16"/>
      <c r="N363" t="str">
        <f>IF(TBLData[[#This Row],[Carbs]]*4+TBLData[[#This Row],[Protein]]*4+TBLData[[#This Row],[Fat]]*9=0,"",TBLData[[#This Row],[Carbs]]*4+TBLData[[#This Row],[Protein]]*4+TBLData[[#This Row],[Fat]]*9)</f>
        <v/>
      </c>
    </row>
    <row r="364" spans="1:14" x14ac:dyDescent="0.25">
      <c r="A364" s="1">
        <v>43454</v>
      </c>
      <c r="B364" s="1" t="str">
        <f>INDEX(TBLDates[Week Number],MATCH(TBLData[[#This Row],[Date]],TBLDates[Monday],1))</f>
        <v>Week 51</v>
      </c>
      <c r="C364" s="1"/>
      <c r="D364" s="19"/>
      <c r="E364" s="3"/>
      <c r="J364" s="16"/>
      <c r="K364" s="16"/>
      <c r="L364" s="16"/>
      <c r="N364" t="str">
        <f>IF(TBLData[[#This Row],[Carbs]]*4+TBLData[[#This Row],[Protein]]*4+TBLData[[#This Row],[Fat]]*9=0,"",TBLData[[#This Row],[Carbs]]*4+TBLData[[#This Row],[Protein]]*4+TBLData[[#This Row],[Fat]]*9)</f>
        <v/>
      </c>
    </row>
    <row r="365" spans="1:14" x14ac:dyDescent="0.25">
      <c r="A365" s="1">
        <v>43455</v>
      </c>
      <c r="B365" s="1" t="str">
        <f>INDEX(TBLDates[Week Number],MATCH(TBLData[[#This Row],[Date]],TBLDates[Monday],1))</f>
        <v>Week 51</v>
      </c>
      <c r="C365" s="1"/>
      <c r="D365" s="19"/>
      <c r="E365" s="3"/>
      <c r="J365" s="16"/>
      <c r="K365" s="16"/>
      <c r="L365" s="16"/>
      <c r="N365" t="str">
        <f>IF(TBLData[[#This Row],[Carbs]]*4+TBLData[[#This Row],[Protein]]*4+TBLData[[#This Row],[Fat]]*9=0,"",TBLData[[#This Row],[Carbs]]*4+TBLData[[#This Row],[Protein]]*4+TBLData[[#This Row],[Fat]]*9)</f>
        <v/>
      </c>
    </row>
    <row r="366" spans="1:14" x14ac:dyDescent="0.25">
      <c r="A366" s="1">
        <v>43456</v>
      </c>
      <c r="B366" s="1" t="str">
        <f>INDEX(TBLDates[Week Number],MATCH(TBLData[[#This Row],[Date]],TBLDates[Monday],1))</f>
        <v>Week 51</v>
      </c>
      <c r="C366" s="1"/>
      <c r="D366" s="19"/>
      <c r="E366" s="3"/>
      <c r="J366" s="16"/>
      <c r="K366" s="16"/>
      <c r="L366" s="16"/>
      <c r="N366" t="str">
        <f>IF(TBLData[[#This Row],[Carbs]]*4+TBLData[[#This Row],[Protein]]*4+TBLData[[#This Row],[Fat]]*9=0,"",TBLData[[#This Row],[Carbs]]*4+TBLData[[#This Row],[Protein]]*4+TBLData[[#This Row],[Fat]]*9)</f>
        <v/>
      </c>
    </row>
    <row r="367" spans="1:14" x14ac:dyDescent="0.25">
      <c r="A367" s="1">
        <v>43457</v>
      </c>
      <c r="B367" s="1" t="str">
        <f>INDEX(TBLDates[Week Number],MATCH(TBLData[[#This Row],[Date]],TBLDates[Monday],1))</f>
        <v>Week 51</v>
      </c>
      <c r="C367" s="1"/>
      <c r="D367" s="19"/>
      <c r="E367" s="3"/>
      <c r="J367" s="16"/>
      <c r="K367" s="16"/>
      <c r="L367" s="16"/>
      <c r="N367" t="str">
        <f>IF(TBLData[[#This Row],[Carbs]]*4+TBLData[[#This Row],[Protein]]*4+TBLData[[#This Row],[Fat]]*9=0,"",TBLData[[#This Row],[Carbs]]*4+TBLData[[#This Row],[Protein]]*4+TBLData[[#This Row],[Fat]]*9)</f>
        <v/>
      </c>
    </row>
    <row r="368" spans="1:14" x14ac:dyDescent="0.25">
      <c r="A368" s="1">
        <v>43458</v>
      </c>
      <c r="B368" s="1" t="str">
        <f>INDEX(TBLDates[Week Number],MATCH(TBLData[[#This Row],[Date]],TBLDates[Monday],1))</f>
        <v>Week 52</v>
      </c>
      <c r="C368" s="1"/>
      <c r="D368" s="19"/>
      <c r="E368" s="3"/>
      <c r="J368" s="16"/>
      <c r="K368" s="16"/>
      <c r="L368" s="16"/>
      <c r="N368" t="str">
        <f>IF(TBLData[[#This Row],[Carbs]]*4+TBLData[[#This Row],[Protein]]*4+TBLData[[#This Row],[Fat]]*9=0,"",TBLData[[#This Row],[Carbs]]*4+TBLData[[#This Row],[Protein]]*4+TBLData[[#This Row],[Fat]]*9)</f>
        <v/>
      </c>
    </row>
    <row r="369" spans="1:14" x14ac:dyDescent="0.25">
      <c r="A369" s="1">
        <v>43459</v>
      </c>
      <c r="B369" s="1" t="str">
        <f>INDEX(TBLDates[Week Number],MATCH(TBLData[[#This Row],[Date]],TBLDates[Monday],1))</f>
        <v>Week 52</v>
      </c>
      <c r="C369" s="1"/>
      <c r="D369" s="19"/>
      <c r="E369" s="3"/>
      <c r="J369" s="16"/>
      <c r="K369" s="16"/>
      <c r="L369" s="16"/>
      <c r="N369" t="str">
        <f>IF(TBLData[[#This Row],[Carbs]]*4+TBLData[[#This Row],[Protein]]*4+TBLData[[#This Row],[Fat]]*9=0,"",TBLData[[#This Row],[Carbs]]*4+TBLData[[#This Row],[Protein]]*4+TBLData[[#This Row],[Fat]]*9)</f>
        <v/>
      </c>
    </row>
    <row r="370" spans="1:14" x14ac:dyDescent="0.25">
      <c r="A370" s="1">
        <v>43460</v>
      </c>
      <c r="B370" s="1" t="str">
        <f>INDEX(TBLDates[Week Number],MATCH(TBLData[[#This Row],[Date]],TBLDates[Monday],1))</f>
        <v>Week 52</v>
      </c>
      <c r="C370" s="1"/>
      <c r="D370" s="19"/>
      <c r="E370" s="3"/>
      <c r="J370" s="16"/>
      <c r="K370" s="16"/>
      <c r="L370" s="16"/>
      <c r="N370" t="str">
        <f>IF(TBLData[[#This Row],[Carbs]]*4+TBLData[[#This Row],[Protein]]*4+TBLData[[#This Row],[Fat]]*9=0,"",TBLData[[#This Row],[Carbs]]*4+TBLData[[#This Row],[Protein]]*4+TBLData[[#This Row],[Fat]]*9)</f>
        <v/>
      </c>
    </row>
    <row r="371" spans="1:14" x14ac:dyDescent="0.25">
      <c r="A371" s="1">
        <v>43461</v>
      </c>
      <c r="B371" s="1" t="str">
        <f>INDEX(TBLDates[Week Number],MATCH(TBLData[[#This Row],[Date]],TBLDates[Monday],1))</f>
        <v>Week 52</v>
      </c>
      <c r="C371" s="1"/>
      <c r="D371" s="19"/>
      <c r="E371" s="3"/>
      <c r="J371" s="16"/>
      <c r="K371" s="16"/>
      <c r="L371" s="16"/>
      <c r="N371" t="str">
        <f>IF(TBLData[[#This Row],[Carbs]]*4+TBLData[[#This Row],[Protein]]*4+TBLData[[#This Row],[Fat]]*9=0,"",TBLData[[#This Row],[Carbs]]*4+TBLData[[#This Row],[Protein]]*4+TBLData[[#This Row],[Fat]]*9)</f>
        <v/>
      </c>
    </row>
    <row r="372" spans="1:14" x14ac:dyDescent="0.25">
      <c r="A372" s="1">
        <v>43462</v>
      </c>
      <c r="B372" s="1" t="str">
        <f>INDEX(TBLDates[Week Number],MATCH(TBLData[[#This Row],[Date]],TBLDates[Monday],1))</f>
        <v>Week 52</v>
      </c>
      <c r="C372" s="1"/>
      <c r="D372" s="19"/>
      <c r="E372" s="3"/>
      <c r="J372" s="16"/>
      <c r="K372" s="16"/>
      <c r="L372" s="16"/>
      <c r="N372" t="str">
        <f>IF(TBLData[[#This Row],[Carbs]]*4+TBLData[[#This Row],[Protein]]*4+TBLData[[#This Row],[Fat]]*9=0,"",TBLData[[#This Row],[Carbs]]*4+TBLData[[#This Row],[Protein]]*4+TBLData[[#This Row],[Fat]]*9)</f>
        <v/>
      </c>
    </row>
    <row r="373" spans="1:14" x14ac:dyDescent="0.25">
      <c r="A373" s="1">
        <v>43463</v>
      </c>
      <c r="B373" s="1" t="str">
        <f>INDEX(TBLDates[Week Number],MATCH(TBLData[[#This Row],[Date]],TBLDates[Monday],1))</f>
        <v>Week 52</v>
      </c>
      <c r="C373" s="1"/>
      <c r="D373" s="19"/>
      <c r="E373" s="3"/>
      <c r="J373" s="16"/>
      <c r="K373" s="16"/>
      <c r="L373" s="16"/>
      <c r="N373" t="str">
        <f>IF(TBLData[[#This Row],[Carbs]]*4+TBLData[[#This Row],[Protein]]*4+TBLData[[#This Row],[Fat]]*9=0,"",TBLData[[#This Row],[Carbs]]*4+TBLData[[#This Row],[Protein]]*4+TBLData[[#This Row],[Fat]]*9)</f>
        <v/>
      </c>
    </row>
    <row r="374" spans="1:14" x14ac:dyDescent="0.25">
      <c r="A374" s="1">
        <v>43464</v>
      </c>
      <c r="B374" s="1" t="str">
        <f>INDEX(TBLDates[Week Number],MATCH(TBLData[[#This Row],[Date]],TBLDates[Monday],1))</f>
        <v>Week 52</v>
      </c>
      <c r="C374" s="1"/>
      <c r="D374" s="19"/>
      <c r="E374" s="3"/>
      <c r="J374" s="16"/>
      <c r="K374" s="16"/>
      <c r="L374" s="16"/>
      <c r="N374" t="str">
        <f>IF(TBLData[[#This Row],[Carbs]]*4+TBLData[[#This Row],[Protein]]*4+TBLData[[#This Row],[Fat]]*9=0,"",TBLData[[#This Row],[Carbs]]*4+TBLData[[#This Row],[Protein]]*4+TBLData[[#This Row],[Fat]]*9)</f>
        <v/>
      </c>
    </row>
    <row r="375" spans="1:14" x14ac:dyDescent="0.25">
      <c r="A375" s="1">
        <v>43465</v>
      </c>
      <c r="B375" s="1" t="str">
        <f>INDEX(TBLDates[Week Number],MATCH(TBLData[[#This Row],[Date]],TBLDates[Monday],1))</f>
        <v>Week 52</v>
      </c>
      <c r="C375" s="1"/>
      <c r="D375" s="19"/>
      <c r="E375" s="3"/>
      <c r="J375" s="16"/>
      <c r="K375" s="16"/>
      <c r="L375" s="16"/>
      <c r="N375" t="str">
        <f>IF(TBLData[[#This Row],[Carbs]]*4+TBLData[[#This Row],[Protein]]*4+TBLData[[#This Row],[Fat]]*9=0,"",TBLData[[#This Row],[Carbs]]*4+TBLData[[#This Row],[Protein]]*4+TBLData[[#This Row],[Fat]]*9)</f>
        <v/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4"/>
  <sheetViews>
    <sheetView workbookViewId="0">
      <selection activeCell="B8" sqref="B8"/>
    </sheetView>
  </sheetViews>
  <sheetFormatPr defaultRowHeight="15" x14ac:dyDescent="0.25"/>
  <cols>
    <col min="1" max="1" width="13.140625" bestFit="1" customWidth="1"/>
    <col min="2" max="2" width="17.85546875" customWidth="1"/>
    <col min="3" max="3" width="13.28515625" customWidth="1"/>
    <col min="4" max="4" width="13.140625" customWidth="1"/>
    <col min="5" max="5" width="16" customWidth="1"/>
    <col min="6" max="6" width="13.85546875" customWidth="1"/>
    <col min="7" max="7" width="17.85546875" customWidth="1"/>
    <col min="8" max="8" width="15.7109375" customWidth="1"/>
    <col min="9" max="9" width="25.85546875" bestFit="1" customWidth="1"/>
    <col min="10" max="10" width="23.85546875" bestFit="1" customWidth="1"/>
    <col min="11" max="11" width="16.42578125" customWidth="1"/>
    <col min="12" max="12" width="23.85546875" bestFit="1" customWidth="1"/>
    <col min="13" max="13" width="31.85546875" bestFit="1" customWidth="1"/>
    <col min="14" max="14" width="32.85546875" bestFit="1" customWidth="1"/>
    <col min="15" max="15" width="31" customWidth="1"/>
    <col min="16" max="17" width="13.140625" bestFit="1" customWidth="1"/>
  </cols>
  <sheetData>
    <row r="3" spans="1:15" x14ac:dyDescent="0.25">
      <c r="A3" s="10" t="s">
        <v>32</v>
      </c>
      <c r="B3" t="s">
        <v>43</v>
      </c>
    </row>
    <row r="4" spans="1:15" x14ac:dyDescent="0.25">
      <c r="A4" s="11" t="s">
        <v>40</v>
      </c>
      <c r="B4" s="2">
        <v>173.48000000000002</v>
      </c>
      <c r="D4" s="10" t="s">
        <v>32</v>
      </c>
      <c r="E4" t="s">
        <v>99</v>
      </c>
      <c r="F4" t="s">
        <v>103</v>
      </c>
      <c r="J4" s="12"/>
      <c r="K4" s="10" t="s">
        <v>9</v>
      </c>
      <c r="L4" t="s">
        <v>95</v>
      </c>
      <c r="M4" t="s">
        <v>100</v>
      </c>
      <c r="N4" t="s">
        <v>101</v>
      </c>
      <c r="O4" t="s">
        <v>102</v>
      </c>
    </row>
    <row r="5" spans="1:15" x14ac:dyDescent="0.25">
      <c r="A5" s="11" t="s">
        <v>41</v>
      </c>
      <c r="B5" s="2">
        <v>170.43333333333334</v>
      </c>
      <c r="D5" s="11" t="s">
        <v>40</v>
      </c>
      <c r="E5" s="20">
        <v>2303.1000000000004</v>
      </c>
      <c r="F5" s="20">
        <v>2282.4</v>
      </c>
      <c r="J5" s="12"/>
      <c r="K5" t="s">
        <v>40</v>
      </c>
      <c r="L5" s="3">
        <v>0.17583814416609292</v>
      </c>
      <c r="M5" s="3">
        <v>0.53820000000000001</v>
      </c>
      <c r="N5" s="3">
        <v>3.7400000000000003E-2</v>
      </c>
      <c r="O5" s="3">
        <v>3.7400000000000003E-2</v>
      </c>
    </row>
    <row r="6" spans="1:15" x14ac:dyDescent="0.25">
      <c r="A6" s="11" t="s">
        <v>10</v>
      </c>
      <c r="B6" s="2">
        <v>169.10000000000002</v>
      </c>
      <c r="D6" s="11" t="s">
        <v>41</v>
      </c>
      <c r="E6" s="20">
        <v>2305.542857142857</v>
      </c>
      <c r="F6" s="20">
        <v>2321.5714285714284</v>
      </c>
      <c r="J6" s="12"/>
      <c r="K6" t="s">
        <v>41</v>
      </c>
      <c r="L6" s="3">
        <v>0.21847784929950775</v>
      </c>
      <c r="M6" s="3">
        <v>0.54239999999999999</v>
      </c>
      <c r="N6" s="3">
        <v>3.7600000000000001E-2</v>
      </c>
      <c r="O6" s="3">
        <v>3.7600000000000001E-2</v>
      </c>
    </row>
    <row r="7" spans="1:15" x14ac:dyDescent="0.25">
      <c r="A7" s="11" t="s">
        <v>11</v>
      </c>
      <c r="B7" s="2">
        <v>168.03333333333333</v>
      </c>
      <c r="D7" s="11" t="s">
        <v>10</v>
      </c>
      <c r="E7" s="20">
        <v>2122.7142857142858</v>
      </c>
      <c r="F7" s="20">
        <v>2544.8571428571427</v>
      </c>
      <c r="J7" s="12"/>
      <c r="K7" t="s">
        <v>10</v>
      </c>
      <c r="L7" s="3">
        <v>0.15833602063850369</v>
      </c>
      <c r="M7" s="3">
        <v>0.55466666666666675</v>
      </c>
      <c r="N7" s="3">
        <v>3.8166666666666668E-2</v>
      </c>
      <c r="O7" s="3">
        <v>3.8166666666666668E-2</v>
      </c>
    </row>
    <row r="8" spans="1:15" x14ac:dyDescent="0.25">
      <c r="A8" s="11" t="s">
        <v>12</v>
      </c>
      <c r="B8" s="2"/>
      <c r="D8" s="11" t="s">
        <v>11</v>
      </c>
      <c r="E8" s="20">
        <v>2133</v>
      </c>
      <c r="F8" s="20">
        <v>2590</v>
      </c>
      <c r="J8" s="12"/>
      <c r="K8" t="s">
        <v>11</v>
      </c>
      <c r="L8" s="3">
        <v>0.15436241610738255</v>
      </c>
      <c r="M8" s="3">
        <v>0.55366666666666675</v>
      </c>
      <c r="N8" s="3">
        <v>3.7999999999999999E-2</v>
      </c>
      <c r="O8" s="3">
        <v>3.7999999999999999E-2</v>
      </c>
    </row>
    <row r="9" spans="1:15" x14ac:dyDescent="0.25">
      <c r="A9" s="11" t="s">
        <v>13</v>
      </c>
      <c r="B9" s="2"/>
      <c r="D9" s="11" t="s">
        <v>12</v>
      </c>
      <c r="E9" s="20"/>
      <c r="F9" s="20"/>
      <c r="J9" s="12"/>
      <c r="K9" t="s">
        <v>12</v>
      </c>
      <c r="L9" s="3" t="e">
        <v>#DIV/0!</v>
      </c>
      <c r="M9" s="3" t="e">
        <v>#DIV/0!</v>
      </c>
      <c r="N9" s="3" t="e">
        <v>#DIV/0!</v>
      </c>
      <c r="O9" s="3" t="e">
        <v>#DIV/0!</v>
      </c>
    </row>
    <row r="10" spans="1:15" x14ac:dyDescent="0.25">
      <c r="A10" s="11" t="s">
        <v>14</v>
      </c>
      <c r="B10" s="2"/>
      <c r="D10" s="11" t="s">
        <v>13</v>
      </c>
      <c r="E10" s="20"/>
      <c r="F10" s="20"/>
      <c r="J10" s="12"/>
      <c r="K10" t="s">
        <v>13</v>
      </c>
      <c r="L10" s="3" t="e">
        <v>#DIV/0!</v>
      </c>
      <c r="M10" s="3" t="e">
        <v>#DIV/0!</v>
      </c>
      <c r="N10" s="3" t="e">
        <v>#DIV/0!</v>
      </c>
      <c r="O10" s="3" t="e">
        <v>#DIV/0!</v>
      </c>
    </row>
    <row r="11" spans="1:15" x14ac:dyDescent="0.25">
      <c r="A11" s="11" t="s">
        <v>15</v>
      </c>
      <c r="B11" s="2"/>
      <c r="D11" s="11" t="s">
        <v>14</v>
      </c>
      <c r="E11" s="20"/>
      <c r="F11" s="20"/>
      <c r="J11" s="12"/>
      <c r="K11" t="s">
        <v>14</v>
      </c>
      <c r="L11" s="3" t="e">
        <v>#DIV/0!</v>
      </c>
      <c r="M11" s="3" t="e">
        <v>#DIV/0!</v>
      </c>
      <c r="N11" s="3" t="e">
        <v>#DIV/0!</v>
      </c>
      <c r="O11" s="3" t="e">
        <v>#DIV/0!</v>
      </c>
    </row>
    <row r="12" spans="1:15" x14ac:dyDescent="0.25">
      <c r="A12" s="11" t="s">
        <v>16</v>
      </c>
      <c r="B12" s="2"/>
      <c r="D12" s="11" t="s">
        <v>15</v>
      </c>
      <c r="E12" s="20"/>
      <c r="F12" s="20"/>
      <c r="J12" s="12"/>
      <c r="K12" t="s">
        <v>15</v>
      </c>
      <c r="L12" s="3" t="e">
        <v>#DIV/0!</v>
      </c>
      <c r="M12" s="3" t="e">
        <v>#DIV/0!</v>
      </c>
      <c r="N12" s="3" t="e">
        <v>#DIV/0!</v>
      </c>
      <c r="O12" s="3" t="e">
        <v>#DIV/0!</v>
      </c>
    </row>
    <row r="13" spans="1:15" x14ac:dyDescent="0.25">
      <c r="A13" s="11" t="s">
        <v>17</v>
      </c>
      <c r="B13" s="2"/>
      <c r="D13" s="11" t="s">
        <v>16</v>
      </c>
      <c r="E13" s="20"/>
      <c r="F13" s="20"/>
      <c r="J13" s="12"/>
      <c r="K13" t="s">
        <v>16</v>
      </c>
      <c r="L13" s="3" t="e">
        <v>#DIV/0!</v>
      </c>
      <c r="M13" s="3" t="e">
        <v>#DIV/0!</v>
      </c>
      <c r="N13" s="3" t="e">
        <v>#DIV/0!</v>
      </c>
      <c r="O13" s="3" t="e">
        <v>#DIV/0!</v>
      </c>
    </row>
    <row r="14" spans="1:15" x14ac:dyDescent="0.25">
      <c r="A14" s="11" t="s">
        <v>33</v>
      </c>
      <c r="B14" s="2">
        <v>170.435</v>
      </c>
      <c r="D14" s="11" t="s">
        <v>17</v>
      </c>
      <c r="E14" s="20"/>
      <c r="F14" s="20"/>
      <c r="J14" s="12"/>
      <c r="K14" t="s">
        <v>17</v>
      </c>
      <c r="L14" s="3" t="e">
        <v>#DIV/0!</v>
      </c>
      <c r="M14" s="3" t="e">
        <v>#DIV/0!</v>
      </c>
      <c r="N14" s="3" t="e">
        <v>#DIV/0!</v>
      </c>
      <c r="O14" s="3" t="e">
        <v>#DIV/0!</v>
      </c>
    </row>
    <row r="15" spans="1:15" x14ac:dyDescent="0.25">
      <c r="D15" s="11" t="s">
        <v>33</v>
      </c>
      <c r="E15" s="20">
        <v>2216.0892857142858</v>
      </c>
      <c r="F15" s="20">
        <v>2434.707142857143</v>
      </c>
      <c r="K15" t="s">
        <v>33</v>
      </c>
      <c r="L15" s="3">
        <v>0.17675360755287173</v>
      </c>
      <c r="M15" s="3">
        <v>0.54723333333333346</v>
      </c>
      <c r="N15" s="3">
        <v>3.7791666666666668E-2</v>
      </c>
      <c r="O15" s="3">
        <v>3.7791666666666668E-2</v>
      </c>
    </row>
    <row r="18" spans="4:10" x14ac:dyDescent="0.25">
      <c r="D18" s="10" t="s">
        <v>32</v>
      </c>
      <c r="E18" t="s">
        <v>45</v>
      </c>
      <c r="F18" t="s">
        <v>46</v>
      </c>
      <c r="G18" t="s">
        <v>47</v>
      </c>
      <c r="H18" t="s">
        <v>106</v>
      </c>
    </row>
    <row r="19" spans="4:10" x14ac:dyDescent="0.25">
      <c r="D19" s="11" t="s">
        <v>40</v>
      </c>
      <c r="E19" s="2">
        <v>254.625</v>
      </c>
      <c r="F19" s="2">
        <v>83</v>
      </c>
      <c r="G19" s="2">
        <v>134.4</v>
      </c>
      <c r="H19" s="2">
        <v>18.375</v>
      </c>
    </row>
    <row r="20" spans="4:10" x14ac:dyDescent="0.25">
      <c r="D20" s="11" t="s">
        <v>41</v>
      </c>
      <c r="E20" s="2">
        <v>222.42857142857142</v>
      </c>
      <c r="F20" s="2">
        <v>98.914285714285711</v>
      </c>
      <c r="G20" s="2">
        <v>131.4</v>
      </c>
      <c r="H20" s="2">
        <v>10.928571428571429</v>
      </c>
    </row>
    <row r="21" spans="4:10" x14ac:dyDescent="0.25">
      <c r="D21" s="11" t="s">
        <v>10</v>
      </c>
      <c r="E21" s="2">
        <v>222.71428571428572</v>
      </c>
      <c r="F21" s="2">
        <v>70.142857142857139</v>
      </c>
      <c r="G21" s="2">
        <v>150.14285714285714</v>
      </c>
      <c r="H21" s="2">
        <v>20.857142857142858</v>
      </c>
    </row>
    <row r="22" spans="4:10" x14ac:dyDescent="0.25">
      <c r="D22" s="11" t="s">
        <v>11</v>
      </c>
      <c r="E22" s="2">
        <v>224.5</v>
      </c>
      <c r="F22" s="2">
        <v>69</v>
      </c>
      <c r="G22" s="2">
        <v>153.5</v>
      </c>
      <c r="H22" s="2">
        <v>13.5</v>
      </c>
    </row>
    <row r="23" spans="4:10" x14ac:dyDescent="0.25">
      <c r="D23" s="11" t="s">
        <v>12</v>
      </c>
      <c r="E23" s="2"/>
      <c r="F23" s="2"/>
      <c r="G23" s="2"/>
      <c r="H23" s="2"/>
    </row>
    <row r="24" spans="4:10" x14ac:dyDescent="0.25">
      <c r="D24" s="11" t="s">
        <v>13</v>
      </c>
      <c r="E24" s="2"/>
      <c r="F24" s="2"/>
      <c r="G24" s="2"/>
      <c r="H24" s="2"/>
    </row>
    <row r="25" spans="4:10" x14ac:dyDescent="0.25">
      <c r="D25" s="11" t="s">
        <v>14</v>
      </c>
      <c r="E25" s="2"/>
      <c r="F25" s="2"/>
      <c r="G25" s="2"/>
      <c r="H25" s="2"/>
    </row>
    <row r="26" spans="4:10" x14ac:dyDescent="0.25">
      <c r="D26" s="11" t="s">
        <v>15</v>
      </c>
      <c r="E26" s="2"/>
      <c r="F26" s="2"/>
      <c r="G26" s="2"/>
      <c r="H26" s="2"/>
      <c r="J26" s="12"/>
    </row>
    <row r="27" spans="4:10" x14ac:dyDescent="0.25">
      <c r="D27" s="11" t="s">
        <v>16</v>
      </c>
      <c r="E27" s="2"/>
      <c r="F27" s="2"/>
      <c r="G27" s="2"/>
      <c r="H27" s="2"/>
      <c r="J27" s="12"/>
    </row>
    <row r="28" spans="4:10" x14ac:dyDescent="0.25">
      <c r="D28" s="11" t="s">
        <v>17</v>
      </c>
      <c r="E28" s="2"/>
      <c r="F28" s="2"/>
      <c r="G28" s="2"/>
      <c r="H28" s="2"/>
      <c r="J28" s="12"/>
    </row>
    <row r="29" spans="4:10" x14ac:dyDescent="0.25">
      <c r="D29" s="11" t="s">
        <v>33</v>
      </c>
      <c r="E29" s="2">
        <v>229.17500000000001</v>
      </c>
      <c r="F29" s="2">
        <v>82.669999999999987</v>
      </c>
      <c r="G29" s="2">
        <v>140.77000000000001</v>
      </c>
      <c r="H29" s="2">
        <v>16.149999999999999</v>
      </c>
      <c r="J29" s="12"/>
    </row>
    <row r="30" spans="4:10" x14ac:dyDescent="0.25">
      <c r="J30" s="12"/>
    </row>
    <row r="31" spans="4:10" x14ac:dyDescent="0.25">
      <c r="J31" s="12"/>
    </row>
    <row r="32" spans="4:10" x14ac:dyDescent="0.25">
      <c r="D32" s="11"/>
      <c r="E32" s="12"/>
      <c r="J32" s="12"/>
    </row>
    <row r="33" spans="4:10" x14ac:dyDescent="0.25">
      <c r="D33" s="10" t="s">
        <v>32</v>
      </c>
      <c r="E33" t="s">
        <v>44</v>
      </c>
      <c r="F33" t="s">
        <v>92</v>
      </c>
      <c r="G33" t="s">
        <v>93</v>
      </c>
      <c r="H33" t="s">
        <v>94</v>
      </c>
      <c r="J33" s="12"/>
    </row>
    <row r="34" spans="4:10" x14ac:dyDescent="0.25">
      <c r="D34" s="11" t="s">
        <v>40</v>
      </c>
      <c r="E34" s="3">
        <v>0.25640000000000002</v>
      </c>
      <c r="F34" s="3">
        <v>0.53820000000000001</v>
      </c>
      <c r="G34" s="3">
        <v>0.58619999999999994</v>
      </c>
      <c r="H34" s="3">
        <v>3.7400000000000003E-2</v>
      </c>
      <c r="J34" s="12"/>
    </row>
    <row r="35" spans="4:10" x14ac:dyDescent="0.25">
      <c r="D35" s="11" t="s">
        <v>41</v>
      </c>
      <c r="E35" s="3">
        <v>0.25519999999999998</v>
      </c>
      <c r="F35" s="3">
        <v>0.54239999999999999</v>
      </c>
      <c r="G35" s="3">
        <v>0.70739999999999992</v>
      </c>
      <c r="H35" s="3">
        <v>3.7600000000000001E-2</v>
      </c>
      <c r="J35" s="12"/>
    </row>
    <row r="36" spans="4:10" x14ac:dyDescent="0.25">
      <c r="D36" s="11" t="s">
        <v>10</v>
      </c>
      <c r="E36" s="3">
        <v>0.23250000000000001</v>
      </c>
      <c r="F36" s="3">
        <v>0.55466666666666675</v>
      </c>
      <c r="G36" s="3">
        <v>0.72899999999999998</v>
      </c>
      <c r="H36" s="3">
        <v>3.8166666666666668E-2</v>
      </c>
      <c r="J36" s="12"/>
    </row>
    <row r="37" spans="4:10" x14ac:dyDescent="0.25">
      <c r="D37" s="11" t="s">
        <v>11</v>
      </c>
      <c r="E37" s="3">
        <v>0.23366666666666666</v>
      </c>
      <c r="F37" s="3">
        <v>0.55366666666666664</v>
      </c>
      <c r="G37" s="3">
        <v>0.72799999999999987</v>
      </c>
      <c r="H37" s="3">
        <v>3.7999999999999999E-2</v>
      </c>
    </row>
    <row r="38" spans="4:10" x14ac:dyDescent="0.25">
      <c r="D38" s="11" t="s">
        <v>12</v>
      </c>
      <c r="E38" s="3"/>
      <c r="F38" s="3"/>
      <c r="G38" s="3"/>
      <c r="H38" s="3"/>
    </row>
    <row r="39" spans="4:10" x14ac:dyDescent="0.25">
      <c r="D39" s="11" t="s">
        <v>13</v>
      </c>
      <c r="E39" s="3"/>
      <c r="F39" s="3"/>
      <c r="G39" s="3"/>
      <c r="H39" s="3"/>
    </row>
    <row r="40" spans="4:10" x14ac:dyDescent="0.25">
      <c r="D40" s="11" t="s">
        <v>14</v>
      </c>
      <c r="E40" s="3"/>
      <c r="F40" s="3"/>
      <c r="G40" s="3"/>
      <c r="H40" s="3"/>
    </row>
    <row r="41" spans="4:10" x14ac:dyDescent="0.25">
      <c r="D41" s="11" t="s">
        <v>15</v>
      </c>
      <c r="E41" s="3"/>
      <c r="F41" s="3"/>
      <c r="G41" s="3"/>
      <c r="H41" s="3"/>
    </row>
    <row r="42" spans="4:10" x14ac:dyDescent="0.25">
      <c r="D42" s="11" t="s">
        <v>16</v>
      </c>
      <c r="E42" s="3"/>
      <c r="F42" s="3"/>
      <c r="G42" s="3"/>
      <c r="H42" s="3"/>
    </row>
    <row r="43" spans="4:10" x14ac:dyDescent="0.25">
      <c r="D43" s="11" t="s">
        <v>17</v>
      </c>
      <c r="E43" s="3"/>
      <c r="F43" s="3"/>
      <c r="G43" s="3"/>
      <c r="H43" s="3"/>
    </row>
    <row r="44" spans="4:10" x14ac:dyDescent="0.25">
      <c r="D44" s="11" t="s">
        <v>33</v>
      </c>
      <c r="E44" s="3">
        <v>0.24494736842105264</v>
      </c>
      <c r="F44" s="3">
        <v>0.54694736842105263</v>
      </c>
      <c r="G44" s="3">
        <v>0.68557894736842107</v>
      </c>
      <c r="H44" s="3">
        <v>3.7789473684210532E-2</v>
      </c>
    </row>
  </sheetData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Control</vt:lpstr>
      <vt:lpstr>Data</vt:lpstr>
      <vt:lpstr>Pivots</vt:lpstr>
    </vt:vector>
  </TitlesOfParts>
  <Company>Rooney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Ashcraft</dc:creator>
  <cp:lastModifiedBy>Rex Ashcraft</cp:lastModifiedBy>
  <dcterms:created xsi:type="dcterms:W3CDTF">2018-03-02T16:46:52Z</dcterms:created>
  <dcterms:modified xsi:type="dcterms:W3CDTF">2018-03-15T19:19:52Z</dcterms:modified>
</cp:coreProperties>
</file>